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945" windowWidth="11280" windowHeight="5970" tabRatio="766" activeTab="0"/>
  </bookViews>
  <sheets>
    <sheet name="31 Dec 99 third quarter" sheetId="1" r:id="rId1"/>
  </sheets>
  <definedNames>
    <definedName name="_xlnm.Print_Area" localSheetId="0">'31 Dec 99 third quarter'!$A$1:$L$261</definedName>
    <definedName name="Z_4E97278B_E5D5_11D3_97F3_006008D286AC_.wvu.Cols" localSheetId="0" hidden="1">'31 Dec 99 third quarter'!$D:$D</definedName>
    <definedName name="Z_4E97278B_E5D5_11D3_97F3_006008D286AC_.wvu.PrintArea" localSheetId="0" hidden="1">'31 Dec 99 third quarter'!$A$1:$K$254</definedName>
    <definedName name="Z_4E97278B_E5D5_11D3_97F3_006008D286AC_.wvu.Rows" localSheetId="0" hidden="1">'31 Dec 99 third quarter'!$110:$110,'31 Dec 99 third quarter'!$216:$216</definedName>
  </definedNames>
  <calcPr fullCalcOnLoad="1"/>
</workbook>
</file>

<file path=xl/sharedStrings.xml><?xml version="1.0" encoding="utf-8"?>
<sst xmlns="http://schemas.openxmlformats.org/spreadsheetml/2006/main" count="263" uniqueCount="214">
  <si>
    <t>KCHB</t>
  </si>
  <si>
    <t>KCSB</t>
  </si>
  <si>
    <t>SASB</t>
  </si>
  <si>
    <t>RM'000</t>
  </si>
  <si>
    <t>Fixed Assets</t>
  </si>
  <si>
    <t>Stocks</t>
  </si>
  <si>
    <t>Trade Debtors</t>
  </si>
  <si>
    <t>Cash and bank balances</t>
  </si>
  <si>
    <t>Current Liabilities</t>
  </si>
  <si>
    <t>Bank overdrafts</t>
  </si>
  <si>
    <t>Amount due to holding company</t>
  </si>
  <si>
    <t>Share Capital</t>
  </si>
  <si>
    <t>Share Premium</t>
  </si>
  <si>
    <t>Revaluation Reserve</t>
  </si>
  <si>
    <t>Merger Reserve</t>
  </si>
  <si>
    <t>Fixed rate bonds</t>
  </si>
  <si>
    <t>Turnover</t>
  </si>
  <si>
    <t>Taxation</t>
  </si>
  <si>
    <t>KCM</t>
  </si>
  <si>
    <t>Total</t>
  </si>
  <si>
    <t>31/3/1999</t>
  </si>
  <si>
    <t>Amount due from related companies</t>
  </si>
  <si>
    <t>Amount due to related companies</t>
  </si>
  <si>
    <t xml:space="preserve">KEDAH CEMENT HOLDINGS BERHAD ("The Company") </t>
  </si>
  <si>
    <t>and its subsidiary companies ("The Group")</t>
  </si>
  <si>
    <t>The figures have not been audited.</t>
  </si>
  <si>
    <t>CONSOLIDATED INCOME STATEMENT</t>
  </si>
  <si>
    <t>Preceding  Year</t>
  </si>
  <si>
    <t>Preceding Year</t>
  </si>
  <si>
    <t>Current Year</t>
  </si>
  <si>
    <t>Corresponding</t>
  </si>
  <si>
    <t>Quarter</t>
  </si>
  <si>
    <t>To Date</t>
  </si>
  <si>
    <t>Period</t>
  </si>
  <si>
    <t>1 (a)</t>
  </si>
  <si>
    <t>(b)</t>
  </si>
  <si>
    <t>Investment income</t>
  </si>
  <si>
    <t>(c)</t>
  </si>
  <si>
    <t>Other income including interest income</t>
  </si>
  <si>
    <t>2 (a)</t>
  </si>
  <si>
    <t>Operating profit/(loss) before interest on</t>
  </si>
  <si>
    <t>borrowings, depreciation and amortisation,</t>
  </si>
  <si>
    <t>exceptional items, income tax, minority</t>
  </si>
  <si>
    <t>interests and extraordinary items</t>
  </si>
  <si>
    <t>Less Interest on borrowings</t>
  </si>
  <si>
    <t>Less Depreciation and amortisation</t>
  </si>
  <si>
    <t>(d)</t>
  </si>
  <si>
    <t xml:space="preserve">Exceptional items </t>
  </si>
  <si>
    <t>(e)</t>
  </si>
  <si>
    <t>Operating profit/(loss) after interest on</t>
  </si>
  <si>
    <t>exceptional items but before income tax,</t>
  </si>
  <si>
    <t>minority interests and extraordinary items</t>
  </si>
  <si>
    <t>(f)</t>
  </si>
  <si>
    <t>Share in the results of associated companies</t>
  </si>
  <si>
    <t>(g)</t>
  </si>
  <si>
    <t xml:space="preserve">Profit/(loss) before taxation, minority </t>
  </si>
  <si>
    <t>(h)</t>
  </si>
  <si>
    <t>(i)</t>
  </si>
  <si>
    <t xml:space="preserve"> (i) Profit/(loss) after taxation before </t>
  </si>
  <si>
    <t xml:space="preserve">      deducting minority interests</t>
  </si>
  <si>
    <t xml:space="preserve"> (ii) Less minority interests</t>
  </si>
  <si>
    <t>(j)</t>
  </si>
  <si>
    <t>Profit/(loss) after taxation attributable to</t>
  </si>
  <si>
    <t>members of the company</t>
  </si>
  <si>
    <t>(k)</t>
  </si>
  <si>
    <t xml:space="preserve"> (i)   Extraordinary items</t>
  </si>
  <si>
    <t xml:space="preserve"> (ii)  Less minority interests</t>
  </si>
  <si>
    <t xml:space="preserve"> (iii) Extraordinary items attributable to</t>
  </si>
  <si>
    <t xml:space="preserve">        members of the company</t>
  </si>
  <si>
    <t>(l)</t>
  </si>
  <si>
    <t xml:space="preserve">Profit/(loss) after taxation and extraordinary </t>
  </si>
  <si>
    <t>items attributable to members of the company</t>
  </si>
  <si>
    <t>3 (a)</t>
  </si>
  <si>
    <t>Earnings per share based on 2 (j) above after</t>
  </si>
  <si>
    <t xml:space="preserve">deducting any provision for preference </t>
  </si>
  <si>
    <t>dividends, if any:-</t>
  </si>
  <si>
    <t>4(a)</t>
  </si>
  <si>
    <t>Dividend per share (sen)</t>
  </si>
  <si>
    <t>Dividend description</t>
  </si>
  <si>
    <t>As at end of current quarter</t>
  </si>
  <si>
    <t>As at end of preceding financial year end</t>
  </si>
  <si>
    <t>Net tangible assets per share (RM)</t>
  </si>
  <si>
    <t>CONSOLIDATED BALANCE SHEET</t>
  </si>
  <si>
    <t>Current Quarter</t>
  </si>
  <si>
    <t>Note</t>
  </si>
  <si>
    <t>Long Term Investments</t>
  </si>
  <si>
    <t>Intangible Assets</t>
  </si>
  <si>
    <t xml:space="preserve">Current Assets </t>
  </si>
  <si>
    <t>Short Term Investments</t>
  </si>
  <si>
    <t>Short Term Borrowings</t>
  </si>
  <si>
    <t>Trade Creditors</t>
  </si>
  <si>
    <t>Other Creditors</t>
  </si>
  <si>
    <t>Provision for Taxation</t>
  </si>
  <si>
    <t>Shareholders' Funds</t>
  </si>
  <si>
    <t>Reserves</t>
  </si>
  <si>
    <t>Capital Reserve</t>
  </si>
  <si>
    <t>Statutory Reserve</t>
  </si>
  <si>
    <t>Total Reserves</t>
  </si>
  <si>
    <t>Minority Interests</t>
  </si>
  <si>
    <t>Long Term Borrowings</t>
  </si>
  <si>
    <t>Other Long Term Liabilities</t>
  </si>
  <si>
    <t>A fair value exercise on the Group's assets and liabilities ws carried out by the holding company, Malayan Cement Berhad ("MCB") when the Company became a subsidiary of MCB on 15 June 1999.  The fair value exercise resulted in a write down in value of certain assets and a surplus in revaluation of certain other assets.  The write-down in value of certain assets was charged against profit and loss accounts as exceptional items in accordance with generally accepted accounting principles.   The surplus in revaluation of other assets in the Group is estimated at RM100.0 million and has not been reflected in the above balance sheet.</t>
  </si>
  <si>
    <t>NOTES</t>
  </si>
  <si>
    <t>Accounting Policies</t>
  </si>
  <si>
    <t>Exceptional Items</t>
  </si>
  <si>
    <t>Exceptional Items during the financial periods under review are as follows:-</t>
  </si>
  <si>
    <t>Current</t>
  </si>
  <si>
    <t>(a)</t>
  </si>
  <si>
    <t>Write-down of fixed assets to realisable value</t>
  </si>
  <si>
    <t>Write-down of stocks to realisable value</t>
  </si>
  <si>
    <t>Taxation comprises:-</t>
  </si>
  <si>
    <t xml:space="preserve"> - current taxation</t>
  </si>
  <si>
    <t xml:space="preserve"> - deferred taxation</t>
  </si>
  <si>
    <t xml:space="preserve"> - associated companies</t>
  </si>
  <si>
    <t xml:space="preserve"> - in respect of prior years</t>
  </si>
  <si>
    <t>Pre-acquisition Profits</t>
  </si>
  <si>
    <t>Profit on sale of Investments and/or Properties</t>
  </si>
  <si>
    <t>Quoted Securities</t>
  </si>
  <si>
    <t>a)</t>
  </si>
  <si>
    <t>b)</t>
  </si>
  <si>
    <t>At cost</t>
  </si>
  <si>
    <t>Provision for diminution in value</t>
  </si>
  <si>
    <t>At book value</t>
  </si>
  <si>
    <t>Changes in Group/Capital Structure</t>
  </si>
  <si>
    <t xml:space="preserve">Status of Corporate Proposals </t>
  </si>
  <si>
    <t>On 3 November 1999, the Company, MCSB, United Engineers (Malaysia) Berhad (“UEM”) and Central Malaysian Assets Sdn Bhd (“CMA”) entered into a Reconstruction Agreement involving, amongst others, the following inter-conditional transactions: -</t>
  </si>
  <si>
    <t>-</t>
  </si>
  <si>
    <t>the proposed acquisition by MCSB of the entire cement and related businesses of the Company through the acquisition of the entire issued and paid-up share capital of the Company via a Scheme of Arrangement among the Company's shareholders pursuant to Section 176(1) of the Companies Act, 1965 and the proposed transfer of the listing status of the Company to CMA (“Proposed KCHB Members Scheme"); and</t>
  </si>
  <si>
    <t>the proposed disposal by MCSB of the Renounceable Letter of Allotment (“RAL”) for 275,916,491 new ordinary shares of RM1.00 each in CMA to UEM (“Proposed CMA Disposal”).</t>
  </si>
  <si>
    <t>In conjunction with the above, CMA, UEM and Kualiti Alam Holdings Sdn Bhd (“KAH”) have also on 3 November 1999 entered into a Share Purchase Agreement for the following transactions (collectively known as “Proposed Assets Acquisition”) :-</t>
  </si>
  <si>
    <t xml:space="preserve">(i) </t>
  </si>
  <si>
    <t>the proposed acquisition by CMA from UEM of the entire equity interest in Expressway Lingkaran Tengah Sdn Bhd (“ELITE”) and the novation by UEM to CMA of the redeemable convertible subordinated loan made by UEM to ELITE for a total consideration of RM988,162,000 consisting of cash and new CMA shares (“Proposed ELITE Acquisition”).</t>
  </si>
  <si>
    <t>(ii)</t>
  </si>
  <si>
    <t>Pursuant to Section 6, Part II of the Malaysian Code on Take-overs and Mergers, 1998, UEM will undertake an unconditional mandatory take-over offer for the remaining shares in CMA not held by UEM after the Proposed CMA Disposal and Proposed ELITE Acquisition (“Proposed UEM Offer”).</t>
  </si>
  <si>
    <t>The Reconstruction Agreement and the Share Purchase Agreement are inter-conditional.  The Proposed KCHB Members Scheme, Proposed CMA Disposal, Proposed Assets Acquisition and Proposed UEM Offer are collectively referred to as the “Proposals”.</t>
  </si>
  <si>
    <t>The Proposals will enable the Company to transfer its listing status to CMA, and will also enable MCB to consolidate the KCHB Group under MCB and to realise its share of the listing premium of the Company.</t>
  </si>
  <si>
    <t>The Proposals are subject to the approval of the relevant authorities, including the Securities Commission, Foreign Investment Committee and Ministry of  International Trade and Industry and shareholders of the respective companies.</t>
  </si>
  <si>
    <t>Seasonal or Cyclical Factors</t>
  </si>
  <si>
    <t>Capital Issues and Dealings in Own Shares</t>
  </si>
  <si>
    <t>Group Borrowings and Debt Securities</t>
  </si>
  <si>
    <t>Long-term loans - Secured</t>
  </si>
  <si>
    <t>Syndicated term loan</t>
  </si>
  <si>
    <t>Term loans</t>
  </si>
  <si>
    <t>Less: Repayment due within 12 months</t>
  </si>
  <si>
    <t>Total Long-term loans</t>
  </si>
  <si>
    <t>Short-term loans - Secured</t>
  </si>
  <si>
    <t>Current portion of long-term loans</t>
  </si>
  <si>
    <t>Short-term loans - Unsecured</t>
  </si>
  <si>
    <t>Bankers acceptances</t>
  </si>
  <si>
    <t>Revolving credits</t>
  </si>
  <si>
    <t>Total Short-term loans</t>
  </si>
  <si>
    <t xml:space="preserve">Contingent Liabilities </t>
  </si>
  <si>
    <t>The Group has no contingent liabilities as at the date of this report.</t>
  </si>
  <si>
    <t>Off Balance Sheet Financial Instruments</t>
  </si>
  <si>
    <t>The Group does not have any financial instruments with off balance sheet risk as at the date of this report.</t>
  </si>
  <si>
    <t>Material Litigations</t>
  </si>
  <si>
    <t>Segment Information</t>
  </si>
  <si>
    <t>The Group operates principally in only one industry segment and one geographical segment.</t>
  </si>
  <si>
    <t>Comparison with Preceding Quarter</t>
  </si>
  <si>
    <t>Preceding Quarter</t>
  </si>
  <si>
    <t>Consolidated Profit/(Loss) before taxation</t>
  </si>
  <si>
    <t>Consolidated Profit/(Loss) after taxation</t>
  </si>
  <si>
    <t>Review of Performance</t>
  </si>
  <si>
    <t>Prospects for the Current Financial Year</t>
  </si>
  <si>
    <t>Dividend</t>
  </si>
  <si>
    <t xml:space="preserve">For the financial quarter under review, your Directors are not recommending any payment of dividend.  </t>
  </si>
  <si>
    <t>At market value (31st December 1999)</t>
  </si>
  <si>
    <t>There was no extraordinary item in the financial period ended 31st December 1999.</t>
  </si>
  <si>
    <t>There were no pre-acquisition profits or losses for the financial period ended 31st December, 1999.</t>
  </si>
  <si>
    <t>There were no sale of investments or properties for the financial period ended 31st December, 1999.</t>
  </si>
  <si>
    <t>INDIVIDUAL QUARTER</t>
  </si>
  <si>
    <t>CUMULATIVE QUARTER</t>
  </si>
  <si>
    <t xml:space="preserve">Cumulative </t>
  </si>
  <si>
    <t>quarter to</t>
  </si>
  <si>
    <t>Announced</t>
  </si>
  <si>
    <t>Accumulated Losses</t>
  </si>
  <si>
    <t>Total purchases</t>
  </si>
  <si>
    <t>Total sales</t>
  </si>
  <si>
    <t>Total profit on disposals</t>
  </si>
  <si>
    <t xml:space="preserve">-  </t>
  </si>
  <si>
    <t xml:space="preserve">RM'000 </t>
  </si>
  <si>
    <t>Total Group borrowings as at 31st December 1999:-</t>
  </si>
  <si>
    <t>Net Current Liabilities</t>
  </si>
  <si>
    <t>Associated Companies</t>
  </si>
  <si>
    <t>Shareholders' funds</t>
  </si>
  <si>
    <t>Quarterly Report on Consolidated Results for the 9 months ended 31 December 1999</t>
  </si>
  <si>
    <t>the proposed acquisition by CMA from KAH of the entire equity interest in Kualiti Alam Sdn Bhd (“KASB”) and convertible unsecured loan stocks of KASB for cash consideration of RM280,860,000.</t>
  </si>
  <si>
    <t>The Group did not issue any profit forecast during the period under review.</t>
  </si>
  <si>
    <t xml:space="preserve"> As at End of Current Quarter</t>
  </si>
  <si>
    <t>Included in short term investments are investments in quoted securities:-</t>
  </si>
  <si>
    <t>Disclosed in Sept qtr announcement</t>
  </si>
  <si>
    <t>Exceptionals to be disclosed in draft audited a/cs</t>
  </si>
  <si>
    <t>Nature</t>
  </si>
  <si>
    <t>Bulk tankers</t>
  </si>
  <si>
    <t>B.Caves</t>
  </si>
  <si>
    <t>Vessels</t>
  </si>
  <si>
    <t>North port</t>
  </si>
  <si>
    <t>F.assets</t>
  </si>
  <si>
    <t>stocks</t>
  </si>
  <si>
    <t>Debtors</t>
  </si>
  <si>
    <t xml:space="preserve">  -       </t>
  </si>
  <si>
    <t>Other Debtors</t>
  </si>
  <si>
    <t>Comparative Figures</t>
  </si>
  <si>
    <t>Extraordinary Item</t>
  </si>
  <si>
    <t xml:space="preserve">  (i)  Basic (based on ordinary shares - sen)</t>
  </si>
  <si>
    <t xml:space="preserve">  (ii) Fully diluted  (based on ordinary shares - sen)</t>
  </si>
  <si>
    <t>Profit Forecast/Profit Guarantee</t>
  </si>
  <si>
    <t>Commerce International Merchant Bankers Berhad ("CIMB") has been appointed as the adviser to MCB and the Company for the Proposals.  On 4 November 1999, CIMB announced on behalf of MCB, UEM and the Company that an application for the Proposals was expected to be made to the relevant authorities by 3 February 2000.  However, this has been delayed and CIMB had on 3 February 2000 made a further announcement on behalf of MCB, UEM and the Company that the application for the Proposals is now expected to be made within 4 months from 3 February 2000.</t>
  </si>
  <si>
    <t>Dated 25 February 2000.</t>
  </si>
  <si>
    <t>Certain comparative figures have been reclassified to conform with current period's presentation.</t>
  </si>
  <si>
    <t>Floating rate notes (net of discounts)</t>
  </si>
  <si>
    <t>Commercial papers (net of discounts)</t>
  </si>
  <si>
    <t>As at Preceding Financial Year End</t>
  </si>
  <si>
    <t>Provision for doubtful debts disclosed previously in the half year announcement as an exceptional item being reclassified to operating loss before exceptional items in the current quarter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</si>
</sst>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 #,##0.00_);[Red]&quot;£&quot;\ \(#,##0.00\)"/>
    <numFmt numFmtId="166" formatCode="0_);\(0\)"/>
    <numFmt numFmtId="167" formatCode="_(* #,##0_);\(* &quot;-&quot;??_);_(@_)"/>
    <numFmt numFmtId="168" formatCode="_(* #,##0.0_);_(* \(#,##0.0\);_(* &quot;-&quot;??_);_(@_)"/>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_-* #,##0.0_-;\-* #,##0.0_-;_-* &quot;-&quot;??_-;_-@_-"/>
    <numFmt numFmtId="178" formatCode="_-* #,##0_-;\-* #,##0_-;_-* &quot;-&quot;??_-;_-@_-"/>
    <numFmt numFmtId="179" formatCode="0.0"/>
    <numFmt numFmtId="180" formatCode="_(* #,##0.000_);_(* \(#,##0.000\);_(* &quot;-&quot;??_);_(@_)"/>
    <numFmt numFmtId="181" formatCode="mm/dd/yy"/>
    <numFmt numFmtId="182" formatCode="dd/mm/yyyy"/>
    <numFmt numFmtId="183" formatCode="#,##0.0_);\(#,##0.0\)"/>
    <numFmt numFmtId="184" formatCode="#,##0.000_);\(#,##0.000\)"/>
    <numFmt numFmtId="185" formatCode="#,##0.0_);[Red]\(#,##0.0\)"/>
    <numFmt numFmtId="186" formatCode="#,##0.000_);[Red]\(#,##0.000\)"/>
    <numFmt numFmtId="187" formatCode="d\-mmm\-yy"/>
    <numFmt numFmtId="188" formatCode="dd/m/yyyy"/>
  </numFmts>
  <fonts count="14">
    <font>
      <sz val="10"/>
      <name val="Arial"/>
      <family val="0"/>
    </font>
    <font>
      <b/>
      <sz val="10"/>
      <name val="Arial"/>
      <family val="0"/>
    </font>
    <font>
      <i/>
      <sz val="10"/>
      <name val="Arial"/>
      <family val="0"/>
    </font>
    <font>
      <b/>
      <i/>
      <sz val="10"/>
      <name val="Arial"/>
      <family val="0"/>
    </font>
    <font>
      <sz val="12"/>
      <name val="Tms Rmn"/>
      <family val="0"/>
    </font>
    <font>
      <sz val="12"/>
      <name val="Garamond"/>
      <family val="0"/>
    </font>
    <font>
      <b/>
      <sz val="11"/>
      <name val="CG Times"/>
      <family val="1"/>
    </font>
    <font>
      <sz val="10"/>
      <name val="CG Times"/>
      <family val="1"/>
    </font>
    <font>
      <b/>
      <sz val="10"/>
      <name val="CG Times"/>
      <family val="1"/>
    </font>
    <font>
      <u val="single"/>
      <sz val="10"/>
      <name val="CG Times"/>
      <family val="1"/>
    </font>
    <font>
      <sz val="12"/>
      <name val="CG Times"/>
      <family val="1"/>
    </font>
    <font>
      <sz val="10"/>
      <color indexed="9"/>
      <name val="CG Times"/>
      <family val="1"/>
    </font>
    <font>
      <u val="single"/>
      <sz val="10"/>
      <color indexed="9"/>
      <name val="CG Times"/>
      <family val="1"/>
    </font>
    <font>
      <b/>
      <sz val="10"/>
      <color indexed="9"/>
      <name val="CG Times"/>
      <family val="1"/>
    </font>
  </fonts>
  <fills count="2">
    <fill>
      <patternFill/>
    </fill>
    <fill>
      <patternFill patternType="gray125"/>
    </fill>
  </fills>
  <borders count="11">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double"/>
      <bottom style="double"/>
    </border>
    <border>
      <left style="thin"/>
      <right style="thin"/>
      <top>
        <color indexed="63"/>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5" fillId="0" borderId="0" applyFont="0" applyFill="0" applyBorder="0" applyAlignment="0" applyProtection="0"/>
    <xf numFmtId="176"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5" fillId="0" borderId="0" applyFont="0" applyFill="0" applyBorder="0" applyAlignment="0" applyProtection="0"/>
    <xf numFmtId="175" fontId="5" fillId="0" borderId="0" applyFont="0" applyFill="0" applyBorder="0" applyAlignment="0" applyProtection="0"/>
    <xf numFmtId="0" fontId="4" fillId="0" borderId="0" applyNumberFormat="0" applyFill="0" applyBorder="0" applyAlignment="0" applyProtection="0"/>
    <xf numFmtId="0" fontId="5" fillId="0" borderId="0" applyFill="0">
      <alignment/>
      <protection/>
    </xf>
    <xf numFmtId="9" fontId="0" fillId="0" borderId="0" applyFont="0" applyFill="0" applyBorder="0" applyAlignment="0" applyProtection="0"/>
  </cellStyleXfs>
  <cellXfs count="118">
    <xf numFmtId="0" fontId="0" fillId="0" borderId="0" xfId="0" applyAlignment="1">
      <alignment/>
    </xf>
    <xf numFmtId="0" fontId="6" fillId="0" borderId="0" xfId="0" applyFont="1" applyAlignment="1">
      <alignment/>
    </xf>
    <xf numFmtId="0" fontId="7" fillId="0" borderId="0" xfId="0" applyFont="1" applyBorder="1" applyAlignment="1">
      <alignment horizontal="right"/>
    </xf>
    <xf numFmtId="0" fontId="8" fillId="0" borderId="0" xfId="0" applyFont="1" applyAlignment="1">
      <alignment/>
    </xf>
    <xf numFmtId="0" fontId="7" fillId="0" borderId="0" xfId="0" applyFont="1" applyBorder="1" applyAlignment="1">
      <alignment/>
    </xf>
    <xf numFmtId="0" fontId="8" fillId="0" borderId="0" xfId="0" applyFont="1" applyBorder="1" applyAlignment="1">
      <alignment horizontal="right"/>
    </xf>
    <xf numFmtId="0" fontId="7" fillId="0" borderId="0" xfId="0" applyFont="1" applyBorder="1" applyAlignment="1">
      <alignment horizontal="left"/>
    </xf>
    <xf numFmtId="0" fontId="7" fillId="0" borderId="0" xfId="0" applyFont="1" applyAlignment="1">
      <alignment horizontal="justify" wrapText="1"/>
    </xf>
    <xf numFmtId="0" fontId="7" fillId="0" borderId="0" xfId="0" applyFont="1" applyAlignment="1">
      <alignment horizontal="justify"/>
    </xf>
    <xf numFmtId="0" fontId="8" fillId="0" borderId="0" xfId="0" applyFont="1" applyBorder="1" applyAlignment="1">
      <alignment/>
    </xf>
    <xf numFmtId="0" fontId="8" fillId="0" borderId="0" xfId="0" applyFont="1" applyAlignment="1">
      <alignment horizontal="right" wrapText="1"/>
    </xf>
    <xf numFmtId="37" fontId="7" fillId="0" borderId="0" xfId="0" applyNumberFormat="1" applyFont="1" applyBorder="1" applyAlignment="1">
      <alignment/>
    </xf>
    <xf numFmtId="37" fontId="7" fillId="0" borderId="0" xfId="0" applyNumberFormat="1" applyFont="1" applyBorder="1" applyAlignment="1">
      <alignment horizontal="right"/>
    </xf>
    <xf numFmtId="37" fontId="7" fillId="0" borderId="0" xfId="0" applyNumberFormat="1" applyFont="1" applyAlignment="1">
      <alignment horizontal="justify" wrapText="1"/>
    </xf>
    <xf numFmtId="37" fontId="8" fillId="0" borderId="0" xfId="0" applyNumberFormat="1" applyFont="1" applyAlignment="1">
      <alignment horizontal="right" wrapText="1"/>
    </xf>
    <xf numFmtId="37" fontId="7" fillId="0" borderId="0" xfId="0" applyNumberFormat="1" applyFont="1" applyAlignment="1">
      <alignment horizontal="right" wrapText="1"/>
    </xf>
    <xf numFmtId="37" fontId="7" fillId="0" borderId="0" xfId="0" applyNumberFormat="1" applyFont="1" applyBorder="1" applyAlignment="1">
      <alignment horizontal="left"/>
    </xf>
    <xf numFmtId="37" fontId="7" fillId="0" borderId="1" xfId="0" applyNumberFormat="1" applyFont="1" applyBorder="1" applyAlignment="1">
      <alignment/>
    </xf>
    <xf numFmtId="37" fontId="8" fillId="0" borderId="0" xfId="0" applyNumberFormat="1" applyFont="1" applyBorder="1" applyAlignment="1">
      <alignment/>
    </xf>
    <xf numFmtId="37" fontId="7" fillId="0" borderId="2" xfId="0" applyNumberFormat="1" applyFont="1" applyBorder="1" applyAlignment="1">
      <alignment/>
    </xf>
    <xf numFmtId="37" fontId="7" fillId="0" borderId="0" xfId="0" applyNumberFormat="1" applyFont="1" applyBorder="1" applyAlignment="1">
      <alignment horizontal="right" wrapText="1"/>
    </xf>
    <xf numFmtId="39" fontId="7" fillId="0" borderId="0" xfId="0" applyNumberFormat="1" applyFont="1" applyAlignment="1">
      <alignment horizontal="right" wrapText="1"/>
    </xf>
    <xf numFmtId="39" fontId="7" fillId="0" borderId="1" xfId="0" applyNumberFormat="1" applyFont="1" applyBorder="1" applyAlignment="1">
      <alignment horizontal="right" wrapText="1"/>
    </xf>
    <xf numFmtId="39" fontId="7" fillId="0" borderId="0" xfId="0" applyNumberFormat="1" applyFont="1" applyBorder="1" applyAlignment="1">
      <alignment horizontal="right" wrapText="1"/>
    </xf>
    <xf numFmtId="39" fontId="7" fillId="0" borderId="0" xfId="0" applyNumberFormat="1" applyFont="1" applyBorder="1" applyAlignment="1" quotePrefix="1">
      <alignment horizontal="right" wrapText="1"/>
    </xf>
    <xf numFmtId="37" fontId="7" fillId="0" borderId="0" xfId="0" applyNumberFormat="1" applyFont="1" applyBorder="1" applyAlignment="1">
      <alignment horizontal="right" vertical="top"/>
    </xf>
    <xf numFmtId="0" fontId="7" fillId="0" borderId="0" xfId="0" applyFont="1" applyBorder="1" applyAlignment="1">
      <alignment horizontal="justify" vertical="center" wrapText="1"/>
    </xf>
    <xf numFmtId="37" fontId="8" fillId="0" borderId="0" xfId="0" applyNumberFormat="1" applyFont="1" applyBorder="1" applyAlignment="1">
      <alignment horizontal="right"/>
    </xf>
    <xf numFmtId="37" fontId="8" fillId="0" borderId="0" xfId="0" applyNumberFormat="1" applyFont="1" applyAlignment="1" quotePrefix="1">
      <alignment horizontal="right" wrapText="1"/>
    </xf>
    <xf numFmtId="38" fontId="7" fillId="0" borderId="0" xfId="0" applyNumberFormat="1" applyFont="1" applyBorder="1" applyAlignment="1">
      <alignment horizontal="right"/>
    </xf>
    <xf numFmtId="0" fontId="7" fillId="0" borderId="0" xfId="0" applyFont="1" applyBorder="1" applyAlignment="1">
      <alignment horizontal="left" indent="1"/>
    </xf>
    <xf numFmtId="37" fontId="7" fillId="0" borderId="3" xfId="0" applyNumberFormat="1" applyFont="1" applyBorder="1" applyAlignment="1">
      <alignment horizontal="right"/>
    </xf>
    <xf numFmtId="37" fontId="7" fillId="0" borderId="4" xfId="0" applyNumberFormat="1" applyFont="1" applyBorder="1" applyAlignment="1">
      <alignment horizontal="right"/>
    </xf>
    <xf numFmtId="38" fontId="7" fillId="0" borderId="4" xfId="0" applyNumberFormat="1" applyFont="1" applyBorder="1" applyAlignment="1">
      <alignment horizontal="right"/>
    </xf>
    <xf numFmtId="0" fontId="7" fillId="0" borderId="0" xfId="0" applyFont="1" applyBorder="1" applyAlignment="1">
      <alignment horizontal="justify" vertical="top" wrapText="1"/>
    </xf>
    <xf numFmtId="0" fontId="7" fillId="0" borderId="0" xfId="0" applyFont="1" applyBorder="1" applyAlignment="1">
      <alignment horizontal="justify" wrapText="1"/>
    </xf>
    <xf numFmtId="0" fontId="7" fillId="0" borderId="0" xfId="0" applyFont="1" applyBorder="1" applyAlignment="1">
      <alignment horizontal="right" vertical="top"/>
    </xf>
    <xf numFmtId="0" fontId="7" fillId="0" borderId="0" xfId="0" applyFont="1" applyBorder="1" applyAlignment="1">
      <alignment horizontal="center"/>
    </xf>
    <xf numFmtId="0" fontId="7" fillId="0" borderId="0" xfId="0" applyFont="1" applyBorder="1" applyAlignment="1" quotePrefix="1">
      <alignment/>
    </xf>
    <xf numFmtId="38" fontId="7" fillId="0" borderId="0" xfId="0" applyNumberFormat="1" applyFont="1" applyBorder="1" applyAlignment="1">
      <alignment/>
    </xf>
    <xf numFmtId="0" fontId="7" fillId="0" borderId="0" xfId="0" applyFont="1" applyAlignment="1">
      <alignment/>
    </xf>
    <xf numFmtId="164" fontId="7" fillId="0" borderId="0" xfId="15" applyNumberFormat="1" applyFont="1" applyBorder="1" applyAlignment="1">
      <alignment/>
    </xf>
    <xf numFmtId="164" fontId="7" fillId="0" borderId="0" xfId="15" applyNumberFormat="1" applyFont="1" applyBorder="1" applyAlignment="1">
      <alignment/>
    </xf>
    <xf numFmtId="164" fontId="7" fillId="0" borderId="0" xfId="0" applyNumberFormat="1" applyFont="1" applyBorder="1" applyAlignment="1">
      <alignment/>
    </xf>
    <xf numFmtId="164" fontId="7" fillId="0" borderId="0" xfId="0" applyNumberFormat="1" applyFont="1" applyBorder="1" applyAlignment="1">
      <alignment/>
    </xf>
    <xf numFmtId="164" fontId="7" fillId="0" borderId="0" xfId="15" applyNumberFormat="1" applyFont="1" applyFill="1" applyBorder="1" applyAlignment="1">
      <alignment/>
    </xf>
    <xf numFmtId="0" fontId="7" fillId="0" borderId="0" xfId="0" applyFont="1" applyAlignment="1">
      <alignment horizontal="justify" vertical="top" wrapText="1"/>
    </xf>
    <xf numFmtId="0" fontId="7" fillId="0" borderId="0" xfId="0" applyFont="1" applyAlignment="1">
      <alignment horizontal="right" vertical="top"/>
    </xf>
    <xf numFmtId="0" fontId="9" fillId="0" borderId="0" xfId="0" applyFont="1" applyBorder="1" applyAlignment="1">
      <alignment/>
    </xf>
    <xf numFmtId="37" fontId="7" fillId="0" borderId="0" xfId="15" applyNumberFormat="1" applyFont="1" applyBorder="1" applyAlignment="1">
      <alignment/>
    </xf>
    <xf numFmtId="38" fontId="7" fillId="0" borderId="0" xfId="15" applyNumberFormat="1" applyFont="1" applyBorder="1" applyAlignment="1">
      <alignment/>
    </xf>
    <xf numFmtId="37" fontId="7" fillId="0" borderId="2" xfId="15" applyNumberFormat="1" applyFont="1" applyBorder="1" applyAlignment="1">
      <alignment/>
    </xf>
    <xf numFmtId="37" fontId="7" fillId="0" borderId="4" xfId="15" applyNumberFormat="1" applyFont="1" applyBorder="1" applyAlignment="1">
      <alignment/>
    </xf>
    <xf numFmtId="37" fontId="7" fillId="0" borderId="5" xfId="15" applyNumberFormat="1" applyFont="1" applyBorder="1" applyAlignment="1">
      <alignment/>
    </xf>
    <xf numFmtId="37" fontId="7" fillId="0" borderId="6" xfId="15" applyNumberFormat="1" applyFont="1" applyBorder="1" applyAlignment="1">
      <alignment/>
    </xf>
    <xf numFmtId="37" fontId="7" fillId="0" borderId="3" xfId="15" applyNumberFormat="1" applyFont="1" applyBorder="1" applyAlignment="1">
      <alignment/>
    </xf>
    <xf numFmtId="0" fontId="7" fillId="0" borderId="0" xfId="0" applyFont="1" applyBorder="1" applyAlignment="1">
      <alignment horizontal="justify" vertical="top"/>
    </xf>
    <xf numFmtId="0" fontId="10" fillId="0" borderId="0" xfId="0" applyFont="1" applyAlignment="1">
      <alignment horizontal="justify" vertical="top" wrapText="1"/>
    </xf>
    <xf numFmtId="0" fontId="9" fillId="0" borderId="0" xfId="0" applyFont="1" applyBorder="1" applyAlignment="1">
      <alignment horizontal="center"/>
    </xf>
    <xf numFmtId="37" fontId="7" fillId="0" borderId="7" xfId="0" applyNumberFormat="1" applyFont="1" applyBorder="1" applyAlignment="1">
      <alignment horizontal="right"/>
    </xf>
    <xf numFmtId="1" fontId="7" fillId="0" borderId="0" xfId="0" applyNumberFormat="1" applyFont="1" applyBorder="1" applyAlignment="1">
      <alignment/>
    </xf>
    <xf numFmtId="182" fontId="8" fillId="0" borderId="0" xfId="0" applyNumberFormat="1" applyFont="1" applyAlignment="1">
      <alignment horizontal="right" wrapText="1"/>
    </xf>
    <xf numFmtId="182" fontId="7" fillId="0" borderId="0" xfId="0" applyNumberFormat="1" applyFont="1" applyAlignment="1">
      <alignment horizontal="right" wrapText="1"/>
    </xf>
    <xf numFmtId="183" fontId="7" fillId="0" borderId="0" xfId="0" applyNumberFormat="1" applyFont="1" applyAlignment="1">
      <alignment horizontal="right" wrapText="1"/>
    </xf>
    <xf numFmtId="183" fontId="7" fillId="0" borderId="0" xfId="0" applyNumberFormat="1" applyFont="1" applyBorder="1" applyAlignment="1">
      <alignment horizontal="right" wrapText="1"/>
    </xf>
    <xf numFmtId="0" fontId="7" fillId="0" borderId="0" xfId="0" applyFont="1" applyBorder="1" applyAlignment="1">
      <alignment horizontal="justify" vertical="center"/>
    </xf>
    <xf numFmtId="43" fontId="7" fillId="0" borderId="7" xfId="15" applyFont="1" applyBorder="1" applyAlignment="1" quotePrefix="1">
      <alignment horizontal="right"/>
    </xf>
    <xf numFmtId="0" fontId="7" fillId="0" borderId="0" xfId="0" applyFont="1" applyAlignment="1">
      <alignment horizontal="justify" vertical="top"/>
    </xf>
    <xf numFmtId="0" fontId="7" fillId="0" borderId="7" xfId="0" applyFont="1" applyBorder="1" applyAlignment="1">
      <alignment horizontal="right"/>
    </xf>
    <xf numFmtId="0" fontId="7" fillId="0" borderId="3" xfId="0" applyFont="1" applyBorder="1" applyAlignment="1">
      <alignment horizontal="right"/>
    </xf>
    <xf numFmtId="37" fontId="7" fillId="0" borderId="0" xfId="15" applyNumberFormat="1" applyFont="1" applyBorder="1" applyAlignment="1">
      <alignment horizontal="right"/>
    </xf>
    <xf numFmtId="37" fontId="7" fillId="0" borderId="8" xfId="15" applyNumberFormat="1" applyFont="1" applyFill="1" applyBorder="1" applyAlignment="1">
      <alignment horizontal="right"/>
    </xf>
    <xf numFmtId="40" fontId="7" fillId="0" borderId="0" xfId="0" applyNumberFormat="1" applyFont="1" applyBorder="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Border="1" applyAlignment="1">
      <alignment horizontal="right"/>
    </xf>
    <xf numFmtId="37" fontId="7" fillId="0" borderId="0" xfId="0" applyNumberFormat="1" applyFont="1" applyFill="1" applyBorder="1" applyAlignment="1">
      <alignment/>
    </xf>
    <xf numFmtId="183" fontId="7" fillId="0" borderId="1" xfId="0" applyNumberFormat="1" applyFont="1" applyFill="1" applyBorder="1" applyAlignment="1" quotePrefix="1">
      <alignment horizontal="right" wrapText="1"/>
    </xf>
    <xf numFmtId="183" fontId="7" fillId="0" borderId="0" xfId="0" applyNumberFormat="1" applyFont="1" applyBorder="1" applyAlignment="1" quotePrefix="1">
      <alignment horizontal="right" wrapText="1"/>
    </xf>
    <xf numFmtId="183" fontId="7" fillId="0" borderId="0" xfId="0" applyNumberFormat="1" applyFont="1" applyBorder="1" applyAlignment="1">
      <alignment/>
    </xf>
    <xf numFmtId="41" fontId="7" fillId="0" borderId="0" xfId="0" applyNumberFormat="1" applyFont="1" applyBorder="1" applyAlignment="1">
      <alignment/>
    </xf>
    <xf numFmtId="41" fontId="7" fillId="0" borderId="1" xfId="0" applyNumberFormat="1" applyFont="1" applyBorder="1" applyAlignment="1">
      <alignment/>
    </xf>
    <xf numFmtId="39" fontId="7" fillId="0" borderId="1" xfId="0" applyNumberFormat="1" applyFont="1" applyBorder="1" applyAlignment="1" quotePrefix="1">
      <alignment horizontal="right" wrapText="1"/>
    </xf>
    <xf numFmtId="41" fontId="7" fillId="0" borderId="0" xfId="0" applyNumberFormat="1" applyFont="1" applyBorder="1" applyAlignment="1">
      <alignment horizontal="right"/>
    </xf>
    <xf numFmtId="0" fontId="8" fillId="0" borderId="0" xfId="0" applyFont="1" applyBorder="1" applyAlignment="1">
      <alignment horizontal="center"/>
    </xf>
    <xf numFmtId="41" fontId="7" fillId="0" borderId="5" xfId="0" applyNumberFormat="1" applyFont="1" applyBorder="1" applyAlignment="1">
      <alignment horizontal="right"/>
    </xf>
    <xf numFmtId="41" fontId="7" fillId="0" borderId="6" xfId="0" applyNumberFormat="1" applyFont="1" applyBorder="1" applyAlignment="1">
      <alignment horizontal="right"/>
    </xf>
    <xf numFmtId="41" fontId="7" fillId="0" borderId="9" xfId="0" applyNumberFormat="1" applyFont="1" applyBorder="1" applyAlignment="1">
      <alignment horizontal="right"/>
    </xf>
    <xf numFmtId="41" fontId="7" fillId="0" borderId="10" xfId="0" applyNumberFormat="1" applyFont="1" applyBorder="1" applyAlignment="1">
      <alignment horizontal="right"/>
    </xf>
    <xf numFmtId="41" fontId="7" fillId="0" borderId="5" xfId="0" applyNumberFormat="1" applyFont="1" applyBorder="1" applyAlignment="1">
      <alignment/>
    </xf>
    <xf numFmtId="41" fontId="7" fillId="0" borderId="3" xfId="0" applyNumberFormat="1" applyFont="1" applyBorder="1" applyAlignment="1">
      <alignment horizontal="right"/>
    </xf>
    <xf numFmtId="41" fontId="7" fillId="0" borderId="4" xfId="0" applyNumberFormat="1" applyFont="1" applyBorder="1" applyAlignment="1">
      <alignment horizontal="right"/>
    </xf>
    <xf numFmtId="41" fontId="7" fillId="0" borderId="2" xfId="0" applyNumberFormat="1" applyFont="1" applyBorder="1" applyAlignment="1">
      <alignment horizontal="right"/>
    </xf>
    <xf numFmtId="0" fontId="7" fillId="0" borderId="0" xfId="0" applyFont="1" applyAlignment="1">
      <alignment horizontal="center" wrapText="1"/>
    </xf>
    <xf numFmtId="0" fontId="7" fillId="0" borderId="0" xfId="0" applyFont="1" applyAlignment="1">
      <alignment horizontal="right" wrapText="1"/>
    </xf>
    <xf numFmtId="0" fontId="11" fillId="0" borderId="0" xfId="0" applyFont="1" applyBorder="1" applyAlignment="1">
      <alignment/>
    </xf>
    <xf numFmtId="0" fontId="12" fillId="0" borderId="0" xfId="0" applyFont="1" applyBorder="1" applyAlignment="1">
      <alignment/>
    </xf>
    <xf numFmtId="38" fontId="11" fillId="0" borderId="0" xfId="0" applyNumberFormat="1" applyFont="1" applyBorder="1" applyAlignment="1" quotePrefix="1">
      <alignment horizontal="right"/>
    </xf>
    <xf numFmtId="38" fontId="11" fillId="0" borderId="0" xfId="0" applyNumberFormat="1" applyFont="1" applyBorder="1" applyAlignment="1">
      <alignment horizontal="right"/>
    </xf>
    <xf numFmtId="37" fontId="11" fillId="0" borderId="0" xfId="0" applyNumberFormat="1" applyFont="1" applyBorder="1" applyAlignment="1">
      <alignment/>
    </xf>
    <xf numFmtId="164" fontId="11" fillId="0" borderId="0" xfId="15" applyNumberFormat="1" applyFont="1" applyBorder="1" applyAlignment="1">
      <alignment/>
    </xf>
    <xf numFmtId="0" fontId="11" fillId="0" borderId="0" xfId="0" applyFont="1" applyBorder="1" applyAlignment="1">
      <alignment horizontal="right"/>
    </xf>
    <xf numFmtId="17" fontId="11" fillId="0" borderId="0" xfId="0" applyNumberFormat="1" applyFont="1" applyBorder="1" applyAlignment="1">
      <alignment horizontal="right"/>
    </xf>
    <xf numFmtId="14" fontId="11" fillId="0" borderId="0" xfId="0" applyNumberFormat="1" applyFont="1" applyBorder="1" applyAlignment="1">
      <alignment horizontal="right"/>
    </xf>
    <xf numFmtId="37" fontId="11" fillId="0" borderId="0" xfId="0" applyNumberFormat="1" applyFont="1" applyBorder="1" applyAlignment="1">
      <alignment horizontal="right"/>
    </xf>
    <xf numFmtId="37" fontId="12" fillId="0" borderId="0" xfId="0" applyNumberFormat="1" applyFont="1" applyBorder="1" applyAlignment="1">
      <alignment/>
    </xf>
    <xf numFmtId="37" fontId="13" fillId="0" borderId="0" xfId="0" applyNumberFormat="1" applyFont="1" applyBorder="1" applyAlignment="1">
      <alignment horizontal="right"/>
    </xf>
    <xf numFmtId="37" fontId="12" fillId="0" borderId="0" xfId="0" applyNumberFormat="1" applyFont="1" applyBorder="1" applyAlignment="1">
      <alignment horizontal="center"/>
    </xf>
    <xf numFmtId="187" fontId="9" fillId="0" borderId="0" xfId="0" applyNumberFormat="1" applyFont="1" applyBorder="1" applyAlignment="1">
      <alignment/>
    </xf>
    <xf numFmtId="38" fontId="7" fillId="0" borderId="0" xfId="0" applyNumberFormat="1" applyFont="1" applyBorder="1" applyAlignment="1" quotePrefix="1">
      <alignment horizontal="right"/>
    </xf>
    <xf numFmtId="0" fontId="7" fillId="0" borderId="0" xfId="0" applyFont="1" applyBorder="1" applyAlignment="1">
      <alignment horizontal="left" indent="2"/>
    </xf>
    <xf numFmtId="188" fontId="7" fillId="0" borderId="0" xfId="0" applyNumberFormat="1" applyFont="1" applyAlignment="1">
      <alignment horizontal="right" wrapText="1"/>
    </xf>
    <xf numFmtId="0" fontId="11" fillId="0" borderId="0" xfId="0" applyFont="1" applyBorder="1" applyAlignment="1">
      <alignment horizontal="center"/>
    </xf>
    <xf numFmtId="0" fontId="7" fillId="0" borderId="0" xfId="0" applyFont="1" applyAlignment="1">
      <alignment horizontal="justify" vertical="top" wrapText="1"/>
    </xf>
    <xf numFmtId="0" fontId="10" fillId="0" borderId="0" xfId="0" applyFont="1" applyAlignment="1">
      <alignment horizontal="justify" vertical="top" wrapText="1"/>
    </xf>
    <xf numFmtId="0" fontId="7" fillId="0" borderId="0" xfId="0" applyFont="1" applyBorder="1" applyAlignment="1">
      <alignment horizontal="justify" wrapText="1"/>
    </xf>
    <xf numFmtId="0" fontId="7" fillId="0" borderId="0" xfId="0" applyFont="1" applyAlignment="1">
      <alignment horizontal="center" wrapText="1"/>
    </xf>
    <xf numFmtId="0" fontId="7" fillId="0" borderId="0" xfId="0" applyFont="1" applyBorder="1" applyAlignment="1">
      <alignment horizontal="justify" vertical="top" wrapText="1"/>
    </xf>
  </cellXfs>
  <cellStyles count="12">
    <cellStyle name="Normal" xfId="0"/>
    <cellStyle name="Comma" xfId="15"/>
    <cellStyle name="Comma [0]" xfId="16"/>
    <cellStyle name="Comma [0]_KC Group Interco Elimination" xfId="17"/>
    <cellStyle name="Comma_KC Group Interco Elimination" xfId="18"/>
    <cellStyle name="Currency" xfId="19"/>
    <cellStyle name="Currency [0]" xfId="20"/>
    <cellStyle name="Currency [0]_KC Group Interco Elimination" xfId="21"/>
    <cellStyle name="Currency_KC Group Interco Elimination" xfId="22"/>
    <cellStyle name="E&amp;Y House" xfId="23"/>
    <cellStyle name="Normal_KC Group Interco Eliminatio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113</xdr:row>
      <xdr:rowOff>9525</xdr:rowOff>
    </xdr:from>
    <xdr:to>
      <xdr:col>11</xdr:col>
      <xdr:colOff>0</xdr:colOff>
      <xdr:row>114</xdr:row>
      <xdr:rowOff>0</xdr:rowOff>
    </xdr:to>
    <xdr:sp>
      <xdr:nvSpPr>
        <xdr:cNvPr id="1" name="TextBox 1"/>
        <xdr:cNvSpPr txBox="1">
          <a:spLocks noChangeArrowheads="1"/>
        </xdr:cNvSpPr>
      </xdr:nvSpPr>
      <xdr:spPr>
        <a:xfrm>
          <a:off x="781050" y="19459575"/>
          <a:ext cx="6924675" cy="638175"/>
        </a:xfrm>
        <a:prstGeom prst="rect">
          <a:avLst/>
        </a:prstGeom>
        <a:solidFill>
          <a:srgbClr val="FFFFFF"/>
        </a:solidFill>
        <a:ln w="9525" cmpd="sng">
          <a:noFill/>
        </a:ln>
      </xdr:spPr>
      <xdr:txBody>
        <a:bodyPr vertOverflow="clip" wrap="square"/>
        <a:p>
          <a:pPr algn="just">
            <a:defRPr/>
          </a:pPr>
          <a:r>
            <a:rPr lang="en-US" cap="none" sz="1000" b="0" i="0" u="none" baseline="0"/>
            <a:t>The quarterly financial statements have been prepared using the same accounting policies and methods of computation as compared with the most recent annual financial statements except for the revision in the estimated useful lives of certain plant and machinery from an average of 16 years to 25 years to reflect fairly their economic useful lives.  The change in accounting estimate has resulted in a decrease in the current period's consolidated loss before taxation by approximately RM26.0 million.</a:t>
          </a:r>
        </a:p>
      </xdr:txBody>
    </xdr:sp>
    <xdr:clientData/>
  </xdr:twoCellAnchor>
  <xdr:twoCellAnchor>
    <xdr:from>
      <xdr:col>2</xdr:col>
      <xdr:colOff>9525</xdr:colOff>
      <xdr:row>146</xdr:row>
      <xdr:rowOff>19050</xdr:rowOff>
    </xdr:from>
    <xdr:to>
      <xdr:col>10</xdr:col>
      <xdr:colOff>962025</xdr:colOff>
      <xdr:row>147</xdr:row>
      <xdr:rowOff>38100</xdr:rowOff>
    </xdr:to>
    <xdr:sp>
      <xdr:nvSpPr>
        <xdr:cNvPr id="2" name="TextBox 2"/>
        <xdr:cNvSpPr txBox="1">
          <a:spLocks noChangeArrowheads="1"/>
        </xdr:cNvSpPr>
      </xdr:nvSpPr>
      <xdr:spPr>
        <a:xfrm>
          <a:off x="781050" y="25669875"/>
          <a:ext cx="6924675" cy="180975"/>
        </a:xfrm>
        <a:prstGeom prst="rect">
          <a:avLst/>
        </a:prstGeom>
        <a:solidFill>
          <a:srgbClr val="FFFFFF"/>
        </a:solidFill>
        <a:ln w="9525" cmpd="sng">
          <a:noFill/>
        </a:ln>
      </xdr:spPr>
      <xdr:txBody>
        <a:bodyPr vertOverflow="clip" wrap="square"/>
        <a:p>
          <a:pPr algn="l">
            <a:defRPr/>
          </a:pPr>
          <a:r>
            <a:rPr lang="en-US" cap="none" sz="1000" b="0" i="0" u="none" baseline="0"/>
            <a:t>Purchases or disposals of quoted securities for the financial period ended 31st December 1999 are as follows:-</a:t>
          </a:r>
        </a:p>
      </xdr:txBody>
    </xdr:sp>
    <xdr:clientData/>
  </xdr:twoCellAnchor>
  <xdr:twoCellAnchor>
    <xdr:from>
      <xdr:col>2</xdr:col>
      <xdr:colOff>28575</xdr:colOff>
      <xdr:row>161</xdr:row>
      <xdr:rowOff>0</xdr:rowOff>
    </xdr:from>
    <xdr:to>
      <xdr:col>11</xdr:col>
      <xdr:colOff>0</xdr:colOff>
      <xdr:row>162</xdr:row>
      <xdr:rowOff>0</xdr:rowOff>
    </xdr:to>
    <xdr:sp>
      <xdr:nvSpPr>
        <xdr:cNvPr id="3" name="TextBox 3"/>
        <xdr:cNvSpPr txBox="1">
          <a:spLocks noChangeArrowheads="1"/>
        </xdr:cNvSpPr>
      </xdr:nvSpPr>
      <xdr:spPr>
        <a:xfrm>
          <a:off x="800100" y="28117800"/>
          <a:ext cx="6905625" cy="1276350"/>
        </a:xfrm>
        <a:prstGeom prst="rect">
          <a:avLst/>
        </a:prstGeom>
        <a:solidFill>
          <a:srgbClr val="FFFFFF"/>
        </a:solidFill>
        <a:ln w="9525" cmpd="sng">
          <a:noFill/>
        </a:ln>
      </xdr:spPr>
      <xdr:txBody>
        <a:bodyPr vertOverflow="clip" wrap="square"/>
        <a:p>
          <a:pPr algn="just">
            <a:defRPr/>
          </a:pPr>
          <a:r>
            <a:rPr lang="en-US" cap="none" sz="1000" b="0" i="0" u="none" baseline="0"/>
            <a:t>The Company became a subsidiary of M-Cement Sdn Bhd ("MCSB") following the latter's acquisition of 77% shareholdings in the Company during the year.   MCSB is a wholly-owned subsidiary of Malayan Cement Berhad ("MCB").
On 26 January 2000, the Company obtained approval from the Kuala Lumpur Stock Exchange ("KLSE") for an extension of time of up to 27 September 2000 to comply  with the shareholding spread required under the KLSE Listing Rules. 
Save for the above, there were no other changes in the Group or capital structure of the Company during the financial period ended 31st December 1999.</a:t>
          </a:r>
        </a:p>
      </xdr:txBody>
    </xdr:sp>
    <xdr:clientData/>
  </xdr:twoCellAnchor>
  <xdr:twoCellAnchor>
    <xdr:from>
      <xdr:col>2</xdr:col>
      <xdr:colOff>0</xdr:colOff>
      <xdr:row>187</xdr:row>
      <xdr:rowOff>38100</xdr:rowOff>
    </xdr:from>
    <xdr:to>
      <xdr:col>11</xdr:col>
      <xdr:colOff>0</xdr:colOff>
      <xdr:row>188</xdr:row>
      <xdr:rowOff>0</xdr:rowOff>
    </xdr:to>
    <xdr:sp>
      <xdr:nvSpPr>
        <xdr:cNvPr id="4" name="TextBox 4"/>
        <xdr:cNvSpPr txBox="1">
          <a:spLocks noChangeArrowheads="1"/>
        </xdr:cNvSpPr>
      </xdr:nvSpPr>
      <xdr:spPr>
        <a:xfrm>
          <a:off x="771525" y="36918900"/>
          <a:ext cx="6934200" cy="819150"/>
        </a:xfrm>
        <a:prstGeom prst="rect">
          <a:avLst/>
        </a:prstGeom>
        <a:solidFill>
          <a:srgbClr val="FFFFFF"/>
        </a:solidFill>
        <a:ln w="9525" cmpd="sng">
          <a:noFill/>
        </a:ln>
      </xdr:spPr>
      <xdr:txBody>
        <a:bodyPr vertOverflow="clip" wrap="square"/>
        <a:p>
          <a:pPr algn="just">
            <a:defRPr/>
          </a:pPr>
          <a:r>
            <a:rPr lang="en-US" cap="none" sz="1000" b="0" i="0" u="none" baseline="0"/>
            <a:t>During the period under review, the issued and paid up share capital of the Company was increased from RM415,181,001 to RM419,651,001 by the issue of 4,470,000 new ordinary shares of RM1.00 each for cash pursuant to the exercise of share options under the Company's Employees' Share Option Scheme.  The new shares issued rank pari passu in all respects with the existing ordinary shares of the Company.  Apart from the above, there were no issuance of equity securities, share buy-backs, share cancellations, shares held as treasury shares and resale of treasury shares during the financial year to date.</a:t>
          </a:r>
        </a:p>
      </xdr:txBody>
    </xdr:sp>
    <xdr:clientData/>
  </xdr:twoCellAnchor>
  <xdr:twoCellAnchor>
    <xdr:from>
      <xdr:col>2</xdr:col>
      <xdr:colOff>9525</xdr:colOff>
      <xdr:row>221</xdr:row>
      <xdr:rowOff>28575</xdr:rowOff>
    </xdr:from>
    <xdr:to>
      <xdr:col>10</xdr:col>
      <xdr:colOff>962025</xdr:colOff>
      <xdr:row>225</xdr:row>
      <xdr:rowOff>28575</xdr:rowOff>
    </xdr:to>
    <xdr:sp>
      <xdr:nvSpPr>
        <xdr:cNvPr id="5" name="TextBox 5"/>
        <xdr:cNvSpPr txBox="1">
          <a:spLocks noChangeArrowheads="1"/>
        </xdr:cNvSpPr>
      </xdr:nvSpPr>
      <xdr:spPr>
        <a:xfrm>
          <a:off x="781050" y="42976800"/>
          <a:ext cx="6924675" cy="295275"/>
        </a:xfrm>
        <a:prstGeom prst="rect">
          <a:avLst/>
        </a:prstGeom>
        <a:solidFill>
          <a:srgbClr val="FFFFFF"/>
        </a:solidFill>
        <a:ln w="9525" cmpd="sng">
          <a:noFill/>
        </a:ln>
      </xdr:spPr>
      <xdr:txBody>
        <a:bodyPr vertOverflow="clip" wrap="square"/>
        <a:p>
          <a:pPr algn="just">
            <a:defRPr/>
          </a:pPr>
          <a:r>
            <a:rPr lang="en-US" cap="none" sz="1000" b="0" i="0" u="none" baseline="0"/>
            <a:t>There are no pending material litigations as at the date of this report.</a:t>
          </a:r>
        </a:p>
      </xdr:txBody>
    </xdr:sp>
    <xdr:clientData/>
  </xdr:twoCellAnchor>
  <xdr:twoCellAnchor>
    <xdr:from>
      <xdr:col>2</xdr:col>
      <xdr:colOff>9525</xdr:colOff>
      <xdr:row>237</xdr:row>
      <xdr:rowOff>152400</xdr:rowOff>
    </xdr:from>
    <xdr:to>
      <xdr:col>11</xdr:col>
      <xdr:colOff>0</xdr:colOff>
      <xdr:row>242</xdr:row>
      <xdr:rowOff>9525</xdr:rowOff>
    </xdr:to>
    <xdr:sp>
      <xdr:nvSpPr>
        <xdr:cNvPr id="6" name="TextBox 6"/>
        <xdr:cNvSpPr txBox="1">
          <a:spLocks noChangeArrowheads="1"/>
        </xdr:cNvSpPr>
      </xdr:nvSpPr>
      <xdr:spPr>
        <a:xfrm>
          <a:off x="781050" y="45434250"/>
          <a:ext cx="6924675" cy="666750"/>
        </a:xfrm>
        <a:prstGeom prst="rect">
          <a:avLst/>
        </a:prstGeom>
        <a:solidFill>
          <a:srgbClr val="FFFFFF"/>
        </a:solidFill>
        <a:ln w="9525" cmpd="sng">
          <a:noFill/>
        </a:ln>
      </xdr:spPr>
      <xdr:txBody>
        <a:bodyPr vertOverflow="clip" wrap="square"/>
        <a:p>
          <a:pPr algn="just">
            <a:defRPr/>
          </a:pPr>
          <a:r>
            <a:rPr lang="en-US" cap="none" sz="1000" b="0" i="0" u="none" baseline="0"/>
            <a:t>Turnover for the Group during the current quarter rose by 43% from the preceding quarter as cement demand in Peninsular Malaysia  improved during the last quarter of the year.  Sales in the export segment also registered an increase during the quarter.  However, the Group's pre-tax loss increased from the preceding quarter largely on account of intensified price competition in the domestic market during the quarter.</a:t>
          </a:r>
        </a:p>
      </xdr:txBody>
    </xdr:sp>
    <xdr:clientData/>
  </xdr:twoCellAnchor>
  <xdr:twoCellAnchor>
    <xdr:from>
      <xdr:col>2</xdr:col>
      <xdr:colOff>19050</xdr:colOff>
      <xdr:row>184</xdr:row>
      <xdr:rowOff>9525</xdr:rowOff>
    </xdr:from>
    <xdr:to>
      <xdr:col>10</xdr:col>
      <xdr:colOff>962025</xdr:colOff>
      <xdr:row>184</xdr:row>
      <xdr:rowOff>371475</xdr:rowOff>
    </xdr:to>
    <xdr:sp>
      <xdr:nvSpPr>
        <xdr:cNvPr id="7" name="TextBox 7"/>
        <xdr:cNvSpPr txBox="1">
          <a:spLocks noChangeArrowheads="1"/>
        </xdr:cNvSpPr>
      </xdr:nvSpPr>
      <xdr:spPr>
        <a:xfrm>
          <a:off x="790575" y="36195000"/>
          <a:ext cx="6915150" cy="361950"/>
        </a:xfrm>
        <a:prstGeom prst="rect">
          <a:avLst/>
        </a:prstGeom>
        <a:solidFill>
          <a:srgbClr val="FFFFFF"/>
        </a:solidFill>
        <a:ln w="9525" cmpd="sng">
          <a:noFill/>
        </a:ln>
      </xdr:spPr>
      <xdr:txBody>
        <a:bodyPr vertOverflow="clip" wrap="square"/>
        <a:p>
          <a:pPr algn="just">
            <a:defRPr/>
          </a:pPr>
          <a:r>
            <a:rPr lang="en-US" cap="none" sz="1000" b="0" i="0" u="none" baseline="0"/>
            <a:t>The business of the Group was not subject to any seasonal or cyclical factors during the period under review except that the cement industry is closely linked to the growth of the construction sector which is in turn dependent on the growth of the  overall economy.  </a:t>
          </a:r>
        </a:p>
      </xdr:txBody>
    </xdr:sp>
    <xdr:clientData/>
  </xdr:twoCellAnchor>
  <xdr:twoCellAnchor>
    <xdr:from>
      <xdr:col>2</xdr:col>
      <xdr:colOff>0</xdr:colOff>
      <xdr:row>244</xdr:row>
      <xdr:rowOff>19050</xdr:rowOff>
    </xdr:from>
    <xdr:to>
      <xdr:col>11</xdr:col>
      <xdr:colOff>0</xdr:colOff>
      <xdr:row>244</xdr:row>
      <xdr:rowOff>676275</xdr:rowOff>
    </xdr:to>
    <xdr:sp>
      <xdr:nvSpPr>
        <xdr:cNvPr id="8" name="TextBox 8"/>
        <xdr:cNvSpPr txBox="1">
          <a:spLocks noChangeArrowheads="1"/>
        </xdr:cNvSpPr>
      </xdr:nvSpPr>
      <xdr:spPr>
        <a:xfrm>
          <a:off x="771525" y="46491525"/>
          <a:ext cx="6934200" cy="657225"/>
        </a:xfrm>
        <a:prstGeom prst="rect">
          <a:avLst/>
        </a:prstGeom>
        <a:solidFill>
          <a:srgbClr val="FFFFFF"/>
        </a:solidFill>
        <a:ln w="9525" cmpd="sng">
          <a:noFill/>
        </a:ln>
      </xdr:spPr>
      <xdr:txBody>
        <a:bodyPr vertOverflow="clip" wrap="square"/>
        <a:p>
          <a:pPr algn="just">
            <a:defRPr/>
          </a:pPr>
          <a:r>
            <a:rPr lang="en-US" cap="none" sz="1000" b="0" i="0" u="none" baseline="0"/>
            <a:t>Loss of RM130.9 million before exceptional charges for the 9 months period was higher than the loss for the corresponding period.  Although turnover increased by 14.9% over the corresponding period, the lower domestic cement sales and intense price competition had an adverse impact on profitability.  The net loss was further aggravated by the non-recurring exceptional charges amounting to RM68.1 million as set out in note 2 above.</a:t>
          </a:r>
        </a:p>
      </xdr:txBody>
    </xdr:sp>
    <xdr:clientData/>
  </xdr:twoCellAnchor>
  <xdr:twoCellAnchor>
    <xdr:from>
      <xdr:col>2</xdr:col>
      <xdr:colOff>0</xdr:colOff>
      <xdr:row>247</xdr:row>
      <xdr:rowOff>19050</xdr:rowOff>
    </xdr:from>
    <xdr:to>
      <xdr:col>11</xdr:col>
      <xdr:colOff>0</xdr:colOff>
      <xdr:row>248</xdr:row>
      <xdr:rowOff>38100</xdr:rowOff>
    </xdr:to>
    <xdr:sp>
      <xdr:nvSpPr>
        <xdr:cNvPr id="9" name="TextBox 9"/>
        <xdr:cNvSpPr txBox="1">
          <a:spLocks noChangeArrowheads="1"/>
        </xdr:cNvSpPr>
      </xdr:nvSpPr>
      <xdr:spPr>
        <a:xfrm>
          <a:off x="771525" y="47539275"/>
          <a:ext cx="6934200" cy="1047750"/>
        </a:xfrm>
        <a:prstGeom prst="rect">
          <a:avLst/>
        </a:prstGeom>
        <a:solidFill>
          <a:srgbClr val="FFFFFF"/>
        </a:solidFill>
        <a:ln w="9525" cmpd="sng">
          <a:noFill/>
        </a:ln>
      </xdr:spPr>
      <xdr:txBody>
        <a:bodyPr vertOverflow="clip" wrap="square"/>
        <a:p>
          <a:pPr algn="just">
            <a:defRPr/>
          </a:pPr>
          <a:r>
            <a:rPr lang="en-US" cap="none" sz="1000" b="0" i="0" u="none" baseline="0"/>
            <a:t>Against the background of a strong recovery in the Malaysian economy, the construction sector is expected to record a positive growth in the current year following 2 years of decline.  Based on recent trends and industry forecasts, the Group expects cement demand in Peninsular Malaysia to grow by more than 20% in the current year.  Prices in the domestic market has already recovered and holds upside potential for the remaining part of the year.  On completion of the Proposals as mentioned in Note 9 above, it is anticipated that the Group's operations will be fully absorbed with the other units within the MCB Group.  Together with the focus on cost savings and efficiency improvement arising from the integration, the Group is expected to achieve a better financial performance.</a:t>
          </a:r>
        </a:p>
      </xdr:txBody>
    </xdr:sp>
    <xdr:clientData/>
  </xdr:twoCellAnchor>
  <xdr:twoCellAnchor>
    <xdr:from>
      <xdr:col>2</xdr:col>
      <xdr:colOff>0</xdr:colOff>
      <xdr:row>56</xdr:row>
      <xdr:rowOff>47625</xdr:rowOff>
    </xdr:from>
    <xdr:to>
      <xdr:col>10</xdr:col>
      <xdr:colOff>885825</xdr:colOff>
      <xdr:row>62</xdr:row>
      <xdr:rowOff>238125</xdr:rowOff>
    </xdr:to>
    <xdr:sp>
      <xdr:nvSpPr>
        <xdr:cNvPr id="10" name="TextBox 28"/>
        <xdr:cNvSpPr txBox="1">
          <a:spLocks noChangeArrowheads="1"/>
        </xdr:cNvSpPr>
      </xdr:nvSpPr>
      <xdr:spPr>
        <a:xfrm>
          <a:off x="771525" y="9582150"/>
          <a:ext cx="6858000" cy="1466850"/>
        </a:xfrm>
        <a:prstGeom prst="rect">
          <a:avLst/>
        </a:prstGeom>
        <a:solidFill>
          <a:srgbClr val="FFFFFF"/>
        </a:solidFill>
        <a:ln w="9525" cmpd="sng">
          <a:noFill/>
        </a:ln>
      </xdr:spPr>
      <xdr:txBody>
        <a:bodyPr vertOverflow="clip" wrap="square"/>
        <a:p>
          <a:pPr algn="just">
            <a:defRPr/>
          </a:pPr>
          <a:r>
            <a:rPr lang="en-US" cap="none" sz="1000" b="0" i="0" u="sng" baseline="0">
              <a:latin typeface="CG Times"/>
              <a:ea typeface="CG Times"/>
              <a:cs typeface="CG Times"/>
            </a:rPr>
            <a:t>Remarks</a:t>
          </a:r>
          <a:r>
            <a:rPr lang="en-US" cap="none" sz="1000" b="0" i="0" u="none" baseline="0">
              <a:latin typeface="CG Times"/>
              <a:ea typeface="CG Times"/>
              <a:cs typeface="CG Times"/>
            </a:rPr>
            <a:t>: 
1.  The loss per share has been calculated based on the following number of ordinary shares in issue during the financial quarter/period:-
(a)  419,651,001 shares during the current quarter ended 31 December 1999; 
(b)  weighted average of 417,164,056 shares during the financial period ended 31 December 1999; and
(c)  414,910,001 shares during the quarter/period ended 31 December 1998.
2.  The net tangible assets per share has been calculated based on the number of ordinary shares in issue as at the end of the financial period of 419,651,001 (1998: 414,910,001).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64"/>
  <sheetViews>
    <sheetView tabSelected="1" zoomScale="90" zoomScaleNormal="90" zoomScaleSheetLayoutView="100" workbookViewId="0" topLeftCell="A1">
      <selection activeCell="A1" sqref="A1"/>
    </sheetView>
  </sheetViews>
  <sheetFormatPr defaultColWidth="9.140625" defaultRowHeight="12.75"/>
  <cols>
    <col min="1" max="1" width="7.57421875" style="4" customWidth="1"/>
    <col min="2" max="2" width="4.00390625" style="2" customWidth="1"/>
    <col min="3" max="3" width="38.7109375" style="4" customWidth="1"/>
    <col min="4" max="4" width="7.8515625" style="4" hidden="1" customWidth="1"/>
    <col min="5" max="5" width="13.57421875" style="4" customWidth="1"/>
    <col min="6" max="6" width="3.57421875" style="4" customWidth="1"/>
    <col min="7" max="7" width="14.421875" style="4" customWidth="1"/>
    <col min="8" max="8" width="3.00390625" style="4" customWidth="1"/>
    <col min="9" max="9" width="13.57421875" style="4" customWidth="1"/>
    <col min="10" max="10" width="2.7109375" style="4" customWidth="1"/>
    <col min="11" max="11" width="14.421875" style="4" customWidth="1"/>
    <col min="12" max="12" width="2.421875" style="4" customWidth="1"/>
    <col min="13" max="13" width="10.140625" style="4" bestFit="1" customWidth="1"/>
    <col min="14" max="14" width="14.57421875" style="4" customWidth="1"/>
    <col min="15" max="16" width="11.57421875" style="4" customWidth="1"/>
    <col min="17" max="17" width="10.28125" style="4" bestFit="1" customWidth="1"/>
    <col min="18" max="18" width="9.140625" style="4" customWidth="1"/>
    <col min="19" max="19" width="12.7109375" style="4" customWidth="1"/>
    <col min="20" max="20" width="10.421875" style="4" customWidth="1"/>
    <col min="21" max="16384" width="9.140625" style="4" customWidth="1"/>
  </cols>
  <sheetData>
    <row r="1" spans="1:11" ht="14.25">
      <c r="A1" s="1" t="s">
        <v>23</v>
      </c>
      <c r="C1" s="3"/>
      <c r="D1" s="3"/>
      <c r="E1" s="3"/>
      <c r="K1" s="84"/>
    </row>
    <row r="2" spans="1:5" ht="14.25">
      <c r="A2" s="1" t="s">
        <v>24</v>
      </c>
      <c r="C2" s="3"/>
      <c r="D2" s="3"/>
      <c r="E2" s="3"/>
    </row>
    <row r="3" spans="1:5" ht="14.25">
      <c r="A3" s="1" t="s">
        <v>185</v>
      </c>
      <c r="C3" s="3"/>
      <c r="D3" s="3"/>
      <c r="E3" s="3"/>
    </row>
    <row r="4" spans="1:12" ht="12.75">
      <c r="A4" s="6" t="s">
        <v>25</v>
      </c>
      <c r="D4" s="7"/>
      <c r="E4" s="7"/>
      <c r="F4" s="7"/>
      <c r="G4" s="7"/>
      <c r="H4" s="7"/>
      <c r="I4" s="7"/>
      <c r="J4" s="7"/>
      <c r="K4" s="7"/>
      <c r="L4" s="7"/>
    </row>
    <row r="5" spans="2:12" ht="12.75" customHeight="1">
      <c r="B5" s="8"/>
      <c r="C5" s="8"/>
      <c r="D5" s="8"/>
      <c r="E5" s="8"/>
      <c r="F5" s="8"/>
      <c r="G5" s="8"/>
      <c r="H5" s="8"/>
      <c r="I5" s="8"/>
      <c r="J5" s="8"/>
      <c r="K5" s="8"/>
      <c r="L5" s="7"/>
    </row>
    <row r="6" spans="4:12" ht="12.75">
      <c r="D6" s="7"/>
      <c r="E6" s="7"/>
      <c r="F6" s="7"/>
      <c r="G6" s="7"/>
      <c r="H6" s="7"/>
      <c r="I6" s="7"/>
      <c r="J6" s="7"/>
      <c r="K6" s="7"/>
      <c r="L6" s="7"/>
    </row>
    <row r="7" spans="1:22" ht="12.75">
      <c r="A7" s="9" t="s">
        <v>26</v>
      </c>
      <c r="D7" s="7"/>
      <c r="E7" s="7"/>
      <c r="F7" s="7"/>
      <c r="G7" s="7"/>
      <c r="H7" s="7"/>
      <c r="I7" s="7"/>
      <c r="J7" s="7"/>
      <c r="K7" s="7"/>
      <c r="L7" s="7"/>
      <c r="O7" s="112" t="s">
        <v>174</v>
      </c>
      <c r="P7" s="112"/>
      <c r="Q7" s="95"/>
      <c r="R7" s="95"/>
      <c r="S7" s="95"/>
      <c r="T7" s="95"/>
      <c r="U7" s="95"/>
      <c r="V7" s="95"/>
    </row>
    <row r="8" spans="4:22" ht="12.75">
      <c r="D8" s="7"/>
      <c r="E8" s="116" t="s">
        <v>170</v>
      </c>
      <c r="F8" s="116"/>
      <c r="G8" s="116"/>
      <c r="H8" s="93"/>
      <c r="I8" s="116" t="s">
        <v>171</v>
      </c>
      <c r="J8" s="116"/>
      <c r="K8" s="116"/>
      <c r="O8" s="101" t="s">
        <v>172</v>
      </c>
      <c r="P8" s="101" t="str">
        <f>O8</f>
        <v>Cumulative </v>
      </c>
      <c r="Q8" s="95"/>
      <c r="R8" s="95"/>
      <c r="S8" s="95"/>
      <c r="T8" s="95"/>
      <c r="U8" s="95"/>
      <c r="V8" s="95"/>
    </row>
    <row r="9" spans="4:22" ht="12.75">
      <c r="D9" s="7"/>
      <c r="E9" s="94"/>
      <c r="F9" s="94"/>
      <c r="G9" s="94" t="s">
        <v>27</v>
      </c>
      <c r="H9" s="94"/>
      <c r="J9" s="94"/>
      <c r="K9" s="94" t="s">
        <v>28</v>
      </c>
      <c r="O9" s="101" t="s">
        <v>173</v>
      </c>
      <c r="P9" s="101" t="str">
        <f>O9</f>
        <v>quarter to</v>
      </c>
      <c r="Q9" s="95"/>
      <c r="R9" s="95"/>
      <c r="S9" s="95"/>
      <c r="T9" s="95"/>
      <c r="U9" s="95"/>
      <c r="V9" s="95"/>
    </row>
    <row r="10" spans="4:22" ht="12.75">
      <c r="D10" s="7"/>
      <c r="E10" s="2" t="s">
        <v>29</v>
      </c>
      <c r="F10" s="94"/>
      <c r="G10" s="94" t="s">
        <v>30</v>
      </c>
      <c r="H10" s="94"/>
      <c r="I10" s="94" t="s">
        <v>29</v>
      </c>
      <c r="J10" s="94"/>
      <c r="K10" s="94" t="s">
        <v>30</v>
      </c>
      <c r="O10" s="102">
        <v>36404</v>
      </c>
      <c r="P10" s="102">
        <v>36039</v>
      </c>
      <c r="Q10" s="95"/>
      <c r="R10" s="95"/>
      <c r="S10" s="95"/>
      <c r="T10" s="95"/>
      <c r="U10" s="95"/>
      <c r="V10" s="95"/>
    </row>
    <row r="11" spans="4:22" ht="12.75">
      <c r="D11" s="7"/>
      <c r="E11" s="94" t="s">
        <v>31</v>
      </c>
      <c r="F11" s="94"/>
      <c r="G11" s="94" t="s">
        <v>31</v>
      </c>
      <c r="H11" s="94"/>
      <c r="I11" s="94" t="s">
        <v>32</v>
      </c>
      <c r="J11" s="94"/>
      <c r="K11" s="94" t="s">
        <v>33</v>
      </c>
      <c r="O11" s="101"/>
      <c r="P11" s="95"/>
      <c r="Q11" s="95"/>
      <c r="R11" s="95"/>
      <c r="S11" s="95"/>
      <c r="T11" s="95"/>
      <c r="U11" s="95"/>
      <c r="V11" s="95"/>
    </row>
    <row r="12" spans="4:22" ht="12.75">
      <c r="D12" s="7"/>
      <c r="E12" s="62">
        <v>36525</v>
      </c>
      <c r="F12" s="94"/>
      <c r="G12" s="62">
        <v>36160</v>
      </c>
      <c r="H12" s="94"/>
      <c r="I12" s="62">
        <v>36525</v>
      </c>
      <c r="J12" s="94"/>
      <c r="K12" s="62">
        <v>36160</v>
      </c>
      <c r="O12" s="103">
        <v>36433</v>
      </c>
      <c r="P12" s="103">
        <v>36068</v>
      </c>
      <c r="Q12" s="95"/>
      <c r="R12" s="95"/>
      <c r="S12" s="95"/>
      <c r="T12" s="95"/>
      <c r="U12" s="95"/>
      <c r="V12" s="95"/>
    </row>
    <row r="13" spans="2:22" s="11" customFormat="1" ht="12.75">
      <c r="B13" s="12"/>
      <c r="D13" s="13"/>
      <c r="E13" s="15" t="s">
        <v>3</v>
      </c>
      <c r="F13" s="15"/>
      <c r="G13" s="15" t="s">
        <v>3</v>
      </c>
      <c r="H13" s="15"/>
      <c r="I13" s="15" t="s">
        <v>3</v>
      </c>
      <c r="J13" s="15"/>
      <c r="K13" s="15" t="s">
        <v>3</v>
      </c>
      <c r="O13" s="104"/>
      <c r="P13" s="99"/>
      <c r="Q13" s="99"/>
      <c r="R13" s="99"/>
      <c r="S13" s="99"/>
      <c r="T13" s="99"/>
      <c r="U13" s="99"/>
      <c r="V13" s="99"/>
    </row>
    <row r="14" spans="2:22" s="11" customFormat="1" ht="12.75">
      <c r="B14" s="12"/>
      <c r="D14" s="13"/>
      <c r="E14" s="15"/>
      <c r="F14" s="15"/>
      <c r="G14" s="15"/>
      <c r="H14" s="15"/>
      <c r="I14" s="15"/>
      <c r="J14" s="15"/>
      <c r="K14" s="15"/>
      <c r="O14" s="104"/>
      <c r="P14" s="104"/>
      <c r="Q14" s="99"/>
      <c r="R14" s="99"/>
      <c r="S14" s="99"/>
      <c r="T14" s="99"/>
      <c r="U14" s="99"/>
      <c r="V14" s="99"/>
    </row>
    <row r="15" spans="1:22" s="11" customFormat="1" ht="12.75">
      <c r="A15" s="12" t="s">
        <v>34</v>
      </c>
      <c r="B15" s="12"/>
      <c r="C15" s="16" t="s">
        <v>16</v>
      </c>
      <c r="D15" s="13"/>
      <c r="E15" s="11">
        <v>147852</v>
      </c>
      <c r="G15" s="11">
        <v>87895</v>
      </c>
      <c r="I15" s="11">
        <v>341939</v>
      </c>
      <c r="K15" s="11">
        <v>297501</v>
      </c>
      <c r="O15" s="104">
        <v>194086.896</v>
      </c>
      <c r="P15" s="104">
        <v>209605.879</v>
      </c>
      <c r="Q15" s="99"/>
      <c r="R15" s="99"/>
      <c r="S15" s="99"/>
      <c r="T15" s="99"/>
      <c r="U15" s="99"/>
      <c r="V15" s="99"/>
    </row>
    <row r="16" spans="1:22" s="11" customFormat="1" ht="12.75">
      <c r="A16" s="12" t="s">
        <v>35</v>
      </c>
      <c r="B16" s="12"/>
      <c r="C16" s="16" t="s">
        <v>36</v>
      </c>
      <c r="D16" s="13"/>
      <c r="E16" s="80">
        <v>0</v>
      </c>
      <c r="G16" s="80">
        <v>0</v>
      </c>
      <c r="I16" s="11">
        <v>31</v>
      </c>
      <c r="K16" s="80">
        <v>0</v>
      </c>
      <c r="O16" s="104">
        <v>31.164</v>
      </c>
      <c r="P16" s="104">
        <v>0</v>
      </c>
      <c r="Q16" s="99"/>
      <c r="R16" s="99"/>
      <c r="S16" s="99"/>
      <c r="T16" s="99"/>
      <c r="U16" s="99"/>
      <c r="V16" s="99"/>
    </row>
    <row r="17" spans="1:22" s="11" customFormat="1" ht="13.5" thickBot="1">
      <c r="A17" s="12" t="s">
        <v>37</v>
      </c>
      <c r="B17" s="12"/>
      <c r="C17" s="16" t="s">
        <v>38</v>
      </c>
      <c r="D17" s="13"/>
      <c r="E17" s="17">
        <v>1605</v>
      </c>
      <c r="G17" s="17">
        <v>1673</v>
      </c>
      <c r="I17" s="17">
        <v>10638</v>
      </c>
      <c r="K17" s="17">
        <v>2291</v>
      </c>
      <c r="O17" s="104">
        <v>9032.836</v>
      </c>
      <c r="P17" s="104">
        <v>618</v>
      </c>
      <c r="Q17" s="99"/>
      <c r="R17" s="99"/>
      <c r="S17" s="99"/>
      <c r="T17" s="99"/>
      <c r="U17" s="99"/>
      <c r="V17" s="99"/>
    </row>
    <row r="18" spans="1:22" s="11" customFormat="1" ht="13.5" thickTop="1">
      <c r="A18" s="12"/>
      <c r="B18" s="12"/>
      <c r="C18" s="16"/>
      <c r="D18" s="13"/>
      <c r="O18" s="104"/>
      <c r="P18" s="104"/>
      <c r="Q18" s="99"/>
      <c r="R18" s="99"/>
      <c r="S18" s="99"/>
      <c r="T18" s="99"/>
      <c r="U18" s="99"/>
      <c r="V18" s="99"/>
    </row>
    <row r="19" spans="1:22" s="11" customFormat="1" ht="12.75">
      <c r="A19" s="12" t="s">
        <v>39</v>
      </c>
      <c r="B19" s="12"/>
      <c r="C19" s="16" t="s">
        <v>40</v>
      </c>
      <c r="D19" s="13"/>
      <c r="O19" s="104"/>
      <c r="P19" s="104"/>
      <c r="Q19" s="99"/>
      <c r="R19" s="99"/>
      <c r="S19" s="99"/>
      <c r="T19" s="99"/>
      <c r="U19" s="99"/>
      <c r="V19" s="99"/>
    </row>
    <row r="20" spans="1:22" s="11" customFormat="1" ht="12.75">
      <c r="A20" s="12"/>
      <c r="B20" s="12"/>
      <c r="C20" s="16" t="s">
        <v>41</v>
      </c>
      <c r="D20" s="13"/>
      <c r="O20" s="104"/>
      <c r="P20" s="104"/>
      <c r="Q20" s="99"/>
      <c r="R20" s="99"/>
      <c r="S20" s="99"/>
      <c r="T20" s="99"/>
      <c r="U20" s="99"/>
      <c r="V20" s="99"/>
    </row>
    <row r="21" spans="1:22" s="11" customFormat="1" ht="12.75">
      <c r="A21" s="12"/>
      <c r="B21" s="12"/>
      <c r="C21" s="16" t="s">
        <v>42</v>
      </c>
      <c r="D21" s="13"/>
      <c r="O21" s="104"/>
      <c r="P21" s="104"/>
      <c r="Q21" s="99"/>
      <c r="R21" s="105" t="s">
        <v>191</v>
      </c>
      <c r="S21" s="99"/>
      <c r="T21" s="99"/>
      <c r="U21" s="99"/>
      <c r="V21" s="99"/>
    </row>
    <row r="22" spans="1:22" s="11" customFormat="1" ht="12.75">
      <c r="A22" s="12"/>
      <c r="B22" s="12"/>
      <c r="C22" s="16" t="s">
        <v>43</v>
      </c>
      <c r="D22" s="13"/>
      <c r="E22" s="11">
        <v>-19953</v>
      </c>
      <c r="G22" s="11">
        <v>7147</v>
      </c>
      <c r="I22" s="11">
        <v>-10746</v>
      </c>
      <c r="K22" s="11">
        <v>50397</v>
      </c>
      <c r="O22" s="106">
        <v>9207</v>
      </c>
      <c r="P22" s="106">
        <v>43250</v>
      </c>
      <c r="Q22" s="99"/>
      <c r="R22" s="99"/>
      <c r="S22" s="107" t="s">
        <v>192</v>
      </c>
      <c r="T22" s="104" t="s">
        <v>3</v>
      </c>
      <c r="U22" s="99"/>
      <c r="V22" s="104"/>
    </row>
    <row r="23" spans="1:22" s="11" customFormat="1" ht="12.75">
      <c r="A23" s="12" t="s">
        <v>35</v>
      </c>
      <c r="B23" s="12"/>
      <c r="C23" s="16" t="s">
        <v>44</v>
      </c>
      <c r="D23" s="13"/>
      <c r="E23" s="11">
        <v>-21819</v>
      </c>
      <c r="G23" s="11">
        <v>-32297</v>
      </c>
      <c r="I23" s="11">
        <v>-70165</v>
      </c>
      <c r="K23" s="11">
        <v>-96402</v>
      </c>
      <c r="O23" s="104">
        <v>-48346</v>
      </c>
      <c r="P23" s="104">
        <v>-64105</v>
      </c>
      <c r="Q23" s="99"/>
      <c r="R23" s="99" t="s">
        <v>2</v>
      </c>
      <c r="S23" s="99" t="s">
        <v>193</v>
      </c>
      <c r="T23" s="104">
        <v>5891</v>
      </c>
      <c r="U23" s="99"/>
      <c r="V23" s="104" t="s">
        <v>197</v>
      </c>
    </row>
    <row r="24" spans="1:22" s="11" customFormat="1" ht="12.75">
      <c r="A24" s="12" t="s">
        <v>37</v>
      </c>
      <c r="B24" s="12"/>
      <c r="C24" s="16" t="s">
        <v>45</v>
      </c>
      <c r="D24" s="13"/>
      <c r="E24" s="11">
        <v>-13379</v>
      </c>
      <c r="G24" s="11">
        <v>-24276</v>
      </c>
      <c r="I24" s="11">
        <v>-49952</v>
      </c>
      <c r="K24" s="11">
        <v>-72146</v>
      </c>
      <c r="O24" s="104">
        <v>-36573</v>
      </c>
      <c r="P24" s="104">
        <v>-47870</v>
      </c>
      <c r="Q24" s="99"/>
      <c r="R24" s="99" t="s">
        <v>0</v>
      </c>
      <c r="S24" s="99" t="s">
        <v>194</v>
      </c>
      <c r="T24" s="104">
        <v>1155</v>
      </c>
      <c r="U24" s="99"/>
      <c r="V24" s="104" t="str">
        <f>V23</f>
        <v>F.assets</v>
      </c>
    </row>
    <row r="25" spans="1:22" s="11" customFormat="1" ht="12.75">
      <c r="A25" s="12" t="s">
        <v>46</v>
      </c>
      <c r="B25" s="12"/>
      <c r="C25" s="16" t="s">
        <v>47</v>
      </c>
      <c r="D25" s="13"/>
      <c r="E25" s="11">
        <f>-G124</f>
        <v>4733</v>
      </c>
      <c r="G25" s="80">
        <v>0</v>
      </c>
      <c r="I25" s="76">
        <f>-I124</f>
        <v>-68075</v>
      </c>
      <c r="K25" s="80">
        <v>0</v>
      </c>
      <c r="O25" s="104">
        <v>-72808</v>
      </c>
      <c r="P25" s="104">
        <v>0</v>
      </c>
      <c r="Q25" s="99"/>
      <c r="R25" s="99" t="s">
        <v>1</v>
      </c>
      <c r="S25" s="99" t="s">
        <v>195</v>
      </c>
      <c r="T25" s="104">
        <f>2545</f>
        <v>2545</v>
      </c>
      <c r="U25" s="99"/>
      <c r="V25" s="104" t="str">
        <f>V24</f>
        <v>F.assets</v>
      </c>
    </row>
    <row r="26" spans="1:22" s="11" customFormat="1" ht="12.75">
      <c r="A26" s="12" t="s">
        <v>48</v>
      </c>
      <c r="B26" s="12"/>
      <c r="C26" s="16" t="s">
        <v>49</v>
      </c>
      <c r="D26" s="13"/>
      <c r="E26" s="19"/>
      <c r="G26" s="19"/>
      <c r="I26" s="19"/>
      <c r="K26" s="19"/>
      <c r="O26" s="104"/>
      <c r="P26" s="104"/>
      <c r="Q26" s="99"/>
      <c r="R26" s="99" t="s">
        <v>1</v>
      </c>
      <c r="S26" s="99" t="s">
        <v>196</v>
      </c>
      <c r="T26" s="104">
        <v>39122</v>
      </c>
      <c r="U26" s="99"/>
      <c r="V26" s="104" t="str">
        <f>V25</f>
        <v>F.assets</v>
      </c>
    </row>
    <row r="27" spans="1:22" s="11" customFormat="1" ht="12.75">
      <c r="A27" s="12"/>
      <c r="B27" s="12"/>
      <c r="C27" s="16" t="s">
        <v>41</v>
      </c>
      <c r="D27" s="13"/>
      <c r="O27" s="104"/>
      <c r="P27" s="104"/>
      <c r="Q27" s="99"/>
      <c r="R27" s="99" t="s">
        <v>1</v>
      </c>
      <c r="S27" s="99" t="s">
        <v>5</v>
      </c>
      <c r="T27" s="99">
        <v>19362</v>
      </c>
      <c r="U27" s="99"/>
      <c r="V27" s="104" t="s">
        <v>198</v>
      </c>
    </row>
    <row r="28" spans="1:22" s="11" customFormat="1" ht="12.75">
      <c r="A28" s="12"/>
      <c r="B28" s="12"/>
      <c r="C28" s="16" t="s">
        <v>50</v>
      </c>
      <c r="D28" s="12"/>
      <c r="O28" s="104"/>
      <c r="P28" s="104"/>
      <c r="Q28" s="99"/>
      <c r="R28" s="99"/>
      <c r="S28" s="99"/>
      <c r="T28" s="104">
        <f>SUM(T23:T27)</f>
        <v>68075</v>
      </c>
      <c r="U28" s="99"/>
      <c r="V28" s="104"/>
    </row>
    <row r="29" spans="1:22" s="11" customFormat="1" ht="12.75">
      <c r="A29" s="12"/>
      <c r="B29" s="12"/>
      <c r="C29" s="16" t="s">
        <v>51</v>
      </c>
      <c r="D29" s="13"/>
      <c r="E29" s="11">
        <f>SUM(E22:E25)</f>
        <v>-50418</v>
      </c>
      <c r="G29" s="11">
        <f>SUM(G22:G25)</f>
        <v>-49426</v>
      </c>
      <c r="I29" s="11">
        <f>SUM(I22:I25)</f>
        <v>-198938</v>
      </c>
      <c r="K29" s="11">
        <f>SUM(K22:K25)</f>
        <v>-118151</v>
      </c>
      <c r="O29" s="106">
        <f>SUM(O22:O25)</f>
        <v>-148520</v>
      </c>
      <c r="P29" s="106">
        <v>-68725</v>
      </c>
      <c r="Q29" s="99"/>
      <c r="R29" s="99"/>
      <c r="S29" s="99"/>
      <c r="T29" s="104"/>
      <c r="U29" s="99"/>
      <c r="V29" s="104"/>
    </row>
    <row r="30" spans="1:22" s="11" customFormat="1" ht="12.75">
      <c r="A30" s="12" t="s">
        <v>52</v>
      </c>
      <c r="B30" s="12"/>
      <c r="C30" s="16" t="s">
        <v>53</v>
      </c>
      <c r="D30" s="13"/>
      <c r="E30" s="11">
        <v>-852</v>
      </c>
      <c r="G30" s="11">
        <v>1951</v>
      </c>
      <c r="I30" s="11">
        <v>-902</v>
      </c>
      <c r="K30" s="11">
        <v>6270</v>
      </c>
      <c r="O30" s="104">
        <v>-50.32</v>
      </c>
      <c r="P30" s="104">
        <v>4319</v>
      </c>
      <c r="Q30" s="99"/>
      <c r="R30" s="99"/>
      <c r="S30" s="99"/>
      <c r="T30" s="104"/>
      <c r="U30" s="99"/>
      <c r="V30" s="104"/>
    </row>
    <row r="31" spans="1:22" s="11" customFormat="1" ht="12.75">
      <c r="A31" s="12" t="s">
        <v>54</v>
      </c>
      <c r="B31" s="12"/>
      <c r="C31" s="16" t="s">
        <v>55</v>
      </c>
      <c r="D31" s="13"/>
      <c r="E31" s="19"/>
      <c r="G31" s="19"/>
      <c r="I31" s="19"/>
      <c r="K31" s="19"/>
      <c r="O31" s="106">
        <v>-148570.32</v>
      </c>
      <c r="P31" s="106">
        <v>-64406</v>
      </c>
      <c r="Q31" s="99"/>
      <c r="R31" s="96" t="s">
        <v>190</v>
      </c>
      <c r="S31" s="95"/>
      <c r="T31" s="95"/>
      <c r="U31" s="99"/>
      <c r="V31" s="104"/>
    </row>
    <row r="32" spans="1:22" s="11" customFormat="1" ht="12.75">
      <c r="A32" s="12"/>
      <c r="B32" s="12"/>
      <c r="C32" s="16" t="s">
        <v>43</v>
      </c>
      <c r="D32" s="13"/>
      <c r="E32" s="11">
        <v>-51270</v>
      </c>
      <c r="G32" s="11">
        <v>-47475</v>
      </c>
      <c r="I32" s="11">
        <v>-199840</v>
      </c>
      <c r="K32" s="11">
        <v>-111881</v>
      </c>
      <c r="O32" s="106"/>
      <c r="P32" s="106"/>
      <c r="Q32" s="99"/>
      <c r="R32" s="95" t="s">
        <v>1</v>
      </c>
      <c r="S32" s="99" t="str">
        <f>S26</f>
        <v>North port</v>
      </c>
      <c r="T32" s="97">
        <v>39387</v>
      </c>
      <c r="U32" s="99"/>
      <c r="V32" s="98" t="s">
        <v>197</v>
      </c>
    </row>
    <row r="33" spans="1:22" s="11" customFormat="1" ht="12.75">
      <c r="A33" s="12" t="s">
        <v>56</v>
      </c>
      <c r="B33" s="12"/>
      <c r="C33" s="16" t="s">
        <v>17</v>
      </c>
      <c r="D33" s="13"/>
      <c r="E33" s="11">
        <v>-134</v>
      </c>
      <c r="G33" s="11">
        <v>-857</v>
      </c>
      <c r="I33" s="11">
        <v>-180</v>
      </c>
      <c r="K33" s="11">
        <v>-2861</v>
      </c>
      <c r="O33" s="104">
        <v>-45.846000000000004</v>
      </c>
      <c r="P33" s="104">
        <v>-2003.997</v>
      </c>
      <c r="Q33" s="99"/>
      <c r="R33" s="95" t="s">
        <v>1</v>
      </c>
      <c r="S33" s="99" t="str">
        <f>S27</f>
        <v>Stocks</v>
      </c>
      <c r="T33" s="97">
        <v>19617</v>
      </c>
      <c r="U33" s="99"/>
      <c r="V33" s="98" t="s">
        <v>198</v>
      </c>
    </row>
    <row r="34" spans="1:22" s="11" customFormat="1" ht="12.75">
      <c r="A34" s="12" t="s">
        <v>57</v>
      </c>
      <c r="B34" s="12"/>
      <c r="C34" s="16" t="s">
        <v>58</v>
      </c>
      <c r="D34" s="13"/>
      <c r="E34" s="19"/>
      <c r="G34" s="19"/>
      <c r="I34" s="19"/>
      <c r="K34" s="19"/>
      <c r="O34" s="99"/>
      <c r="P34" s="99"/>
      <c r="Q34" s="99"/>
      <c r="R34" s="95" t="s">
        <v>0</v>
      </c>
      <c r="S34" s="99" t="str">
        <f>S24</f>
        <v>B.Caves</v>
      </c>
      <c r="T34" s="97">
        <v>395</v>
      </c>
      <c r="U34" s="99"/>
      <c r="V34" s="98" t="str">
        <f>V32</f>
        <v>F.assets</v>
      </c>
    </row>
    <row r="35" spans="1:22" s="11" customFormat="1" ht="12.75">
      <c r="A35" s="12"/>
      <c r="B35" s="12"/>
      <c r="C35" s="16" t="s">
        <v>59</v>
      </c>
      <c r="D35" s="13"/>
      <c r="E35" s="11">
        <v>-51404</v>
      </c>
      <c r="G35" s="11">
        <v>-48332</v>
      </c>
      <c r="I35" s="11">
        <v>-200020</v>
      </c>
      <c r="K35" s="11">
        <v>-114742</v>
      </c>
      <c r="O35" s="106">
        <v>-148616.166</v>
      </c>
      <c r="P35" s="99">
        <v>-66409.997</v>
      </c>
      <c r="Q35" s="99"/>
      <c r="R35" s="95" t="s">
        <v>2</v>
      </c>
      <c r="S35" s="99" t="str">
        <f>S23</f>
        <v>Bulk tankers</v>
      </c>
      <c r="T35" s="98">
        <v>5392</v>
      </c>
      <c r="U35" s="99"/>
      <c r="V35" s="98" t="str">
        <f>V32</f>
        <v>F.assets</v>
      </c>
    </row>
    <row r="36" spans="1:22" s="11" customFormat="1" ht="12.75">
      <c r="A36" s="12"/>
      <c r="B36" s="12"/>
      <c r="C36" s="16" t="s">
        <v>60</v>
      </c>
      <c r="D36" s="13"/>
      <c r="E36" s="80">
        <v>0</v>
      </c>
      <c r="G36" s="80">
        <v>0</v>
      </c>
      <c r="I36" s="80">
        <v>0</v>
      </c>
      <c r="K36" s="80">
        <v>0</v>
      </c>
      <c r="O36" s="104">
        <v>0</v>
      </c>
      <c r="P36" s="104">
        <v>0</v>
      </c>
      <c r="Q36" s="99"/>
      <c r="R36" s="95" t="s">
        <v>18</v>
      </c>
      <c r="S36" s="99" t="s">
        <v>199</v>
      </c>
      <c r="T36" s="100">
        <v>8017</v>
      </c>
      <c r="U36" s="99"/>
      <c r="V36" s="98" t="s">
        <v>199</v>
      </c>
    </row>
    <row r="37" spans="1:22" s="11" customFormat="1" ht="12.75">
      <c r="A37" s="12" t="s">
        <v>61</v>
      </c>
      <c r="B37" s="12"/>
      <c r="C37" s="16" t="s">
        <v>62</v>
      </c>
      <c r="D37" s="13"/>
      <c r="E37" s="19"/>
      <c r="G37" s="19"/>
      <c r="I37" s="19"/>
      <c r="K37" s="19"/>
      <c r="O37" s="99"/>
      <c r="P37" s="99"/>
      <c r="Q37" s="99"/>
      <c r="R37" s="95"/>
      <c r="S37" s="99"/>
      <c r="T37" s="98">
        <f>SUM(T32:T36)</f>
        <v>72808</v>
      </c>
      <c r="U37" s="99"/>
      <c r="V37" s="98"/>
    </row>
    <row r="38" spans="1:22" s="11" customFormat="1" ht="12.75">
      <c r="A38" s="12"/>
      <c r="B38" s="12"/>
      <c r="C38" s="16" t="s">
        <v>63</v>
      </c>
      <c r="D38" s="13"/>
      <c r="E38" s="11">
        <v>-51404</v>
      </c>
      <c r="G38" s="11">
        <v>-48332</v>
      </c>
      <c r="I38" s="11">
        <v>-200020</v>
      </c>
      <c r="K38" s="11">
        <v>-114742</v>
      </c>
      <c r="O38" s="106">
        <v>-148616.166</v>
      </c>
      <c r="P38" s="99">
        <v>-66409.997</v>
      </c>
      <c r="Q38" s="99"/>
      <c r="R38" s="99"/>
      <c r="S38" s="99"/>
      <c r="T38" s="99"/>
      <c r="U38" s="99"/>
      <c r="V38" s="99"/>
    </row>
    <row r="39" spans="1:22" s="11" customFormat="1" ht="12.75">
      <c r="A39" s="12" t="s">
        <v>64</v>
      </c>
      <c r="B39" s="12"/>
      <c r="C39" s="16" t="s">
        <v>65</v>
      </c>
      <c r="D39" s="13"/>
      <c r="E39" s="80">
        <v>0</v>
      </c>
      <c r="G39" s="80">
        <v>0</v>
      </c>
      <c r="I39" s="80">
        <v>0</v>
      </c>
      <c r="K39" s="80">
        <v>0</v>
      </c>
      <c r="O39" s="104">
        <v>0</v>
      </c>
      <c r="P39" s="104">
        <v>0</v>
      </c>
      <c r="Q39" s="99"/>
      <c r="R39" s="99"/>
      <c r="S39" s="99"/>
      <c r="T39" s="99"/>
      <c r="U39" s="99"/>
      <c r="V39" s="99"/>
    </row>
    <row r="40" spans="1:22" s="11" customFormat="1" ht="12.75">
      <c r="A40" s="12"/>
      <c r="B40" s="12"/>
      <c r="C40" s="16" t="s">
        <v>66</v>
      </c>
      <c r="D40" s="13"/>
      <c r="E40" s="80">
        <v>0</v>
      </c>
      <c r="G40" s="80">
        <v>0</v>
      </c>
      <c r="I40" s="80">
        <v>0</v>
      </c>
      <c r="K40" s="80">
        <v>0</v>
      </c>
      <c r="O40" s="104">
        <v>0</v>
      </c>
      <c r="P40" s="104">
        <v>0</v>
      </c>
      <c r="Q40" s="99"/>
      <c r="R40" s="99"/>
      <c r="S40" s="99"/>
      <c r="T40" s="99"/>
      <c r="U40" s="99"/>
      <c r="V40" s="99"/>
    </row>
    <row r="41" spans="1:22" s="11" customFormat="1" ht="12.75">
      <c r="A41" s="12"/>
      <c r="B41" s="12"/>
      <c r="C41" s="16" t="s">
        <v>67</v>
      </c>
      <c r="D41" s="13"/>
      <c r="O41" s="104"/>
      <c r="P41" s="104"/>
      <c r="Q41" s="99"/>
      <c r="R41" s="99"/>
      <c r="S41" s="99"/>
      <c r="T41" s="99"/>
      <c r="U41" s="99"/>
      <c r="V41" s="99"/>
    </row>
    <row r="42" spans="1:22" s="11" customFormat="1" ht="12.75">
      <c r="A42" s="12"/>
      <c r="B42" s="12"/>
      <c r="C42" s="16" t="s">
        <v>68</v>
      </c>
      <c r="D42" s="13"/>
      <c r="E42" s="80">
        <v>0</v>
      </c>
      <c r="G42" s="80">
        <v>0</v>
      </c>
      <c r="I42" s="80">
        <v>0</v>
      </c>
      <c r="K42" s="80">
        <v>0</v>
      </c>
      <c r="O42" s="104">
        <v>0</v>
      </c>
      <c r="P42" s="104">
        <v>0</v>
      </c>
      <c r="Q42" s="99"/>
      <c r="R42" s="99"/>
      <c r="S42" s="99"/>
      <c r="T42" s="99"/>
      <c r="U42" s="99"/>
      <c r="V42" s="99"/>
    </row>
    <row r="43" spans="1:22" s="11" customFormat="1" ht="12.75">
      <c r="A43" s="12" t="s">
        <v>69</v>
      </c>
      <c r="B43" s="12"/>
      <c r="C43" s="16" t="s">
        <v>70</v>
      </c>
      <c r="D43" s="13"/>
      <c r="E43" s="19"/>
      <c r="G43" s="19"/>
      <c r="I43" s="19"/>
      <c r="K43" s="19"/>
      <c r="O43" s="104"/>
      <c r="P43" s="104"/>
      <c r="Q43" s="99"/>
      <c r="R43" s="99"/>
      <c r="S43" s="99"/>
      <c r="T43" s="99"/>
      <c r="U43" s="99"/>
      <c r="V43" s="99"/>
    </row>
    <row r="44" spans="1:22" s="11" customFormat="1" ht="13.5" thickBot="1">
      <c r="A44" s="12"/>
      <c r="B44" s="12"/>
      <c r="C44" s="16" t="s">
        <v>71</v>
      </c>
      <c r="D44" s="13"/>
      <c r="E44" s="17">
        <v>-51404</v>
      </c>
      <c r="G44" s="17">
        <v>-48332</v>
      </c>
      <c r="I44" s="17">
        <v>-200020</v>
      </c>
      <c r="K44" s="17">
        <v>-114742</v>
      </c>
      <c r="O44" s="106">
        <v>-148616.166</v>
      </c>
      <c r="P44" s="106">
        <v>-66409.997</v>
      </c>
      <c r="Q44" s="99"/>
      <c r="R44" s="99"/>
      <c r="S44" s="99"/>
      <c r="T44" s="99"/>
      <c r="U44" s="99"/>
      <c r="V44" s="99"/>
    </row>
    <row r="45" spans="1:22" s="11" customFormat="1" ht="13.5" thickTop="1">
      <c r="A45" s="12"/>
      <c r="B45" s="12"/>
      <c r="C45" s="16"/>
      <c r="D45" s="13"/>
      <c r="E45" s="15"/>
      <c r="F45" s="20"/>
      <c r="G45" s="15"/>
      <c r="H45" s="20"/>
      <c r="I45" s="15"/>
      <c r="J45" s="20"/>
      <c r="K45" s="15"/>
      <c r="O45" s="99"/>
      <c r="P45" s="99"/>
      <c r="Q45" s="99"/>
      <c r="R45" s="99"/>
      <c r="S45" s="99"/>
      <c r="T45" s="99"/>
      <c r="U45" s="99"/>
      <c r="V45" s="99"/>
    </row>
    <row r="46" spans="1:11" s="11" customFormat="1" ht="12.75">
      <c r="A46" s="12" t="s">
        <v>72</v>
      </c>
      <c r="B46" s="12"/>
      <c r="C46" s="16" t="s">
        <v>73</v>
      </c>
      <c r="D46" s="13"/>
      <c r="E46" s="15"/>
      <c r="F46" s="15"/>
      <c r="G46" s="15"/>
      <c r="H46" s="15"/>
      <c r="I46" s="15"/>
      <c r="J46" s="15"/>
      <c r="K46" s="15"/>
    </row>
    <row r="47" spans="1:11" s="11" customFormat="1" ht="12.75">
      <c r="A47" s="12"/>
      <c r="B47" s="12"/>
      <c r="C47" s="16" t="s">
        <v>74</v>
      </c>
      <c r="D47" s="13"/>
      <c r="E47" s="15"/>
      <c r="F47" s="15"/>
      <c r="G47" s="15"/>
      <c r="H47" s="15"/>
      <c r="I47" s="15"/>
      <c r="J47" s="15"/>
      <c r="K47" s="15"/>
    </row>
    <row r="48" spans="1:11" s="11" customFormat="1" ht="12.75">
      <c r="A48" s="12"/>
      <c r="B48" s="12"/>
      <c r="C48" s="16" t="s">
        <v>75</v>
      </c>
      <c r="D48" s="13"/>
      <c r="E48" s="15"/>
      <c r="F48" s="15"/>
      <c r="G48" s="15"/>
      <c r="H48" s="15"/>
      <c r="I48" s="15"/>
      <c r="J48" s="15"/>
      <c r="K48" s="15"/>
    </row>
    <row r="49" spans="1:11" s="11" customFormat="1" ht="12.75">
      <c r="A49" s="12"/>
      <c r="B49" s="12"/>
      <c r="C49" s="16" t="s">
        <v>204</v>
      </c>
      <c r="D49" s="13"/>
      <c r="E49" s="63">
        <v>-12.249226142675699</v>
      </c>
      <c r="F49" s="64"/>
      <c r="G49" s="63">
        <v>-11.648791304138246</v>
      </c>
      <c r="H49" s="64"/>
      <c r="I49" s="63">
        <v>-47.94756978070974</v>
      </c>
      <c r="J49" s="63"/>
      <c r="K49" s="63">
        <v>-27.654672097563328</v>
      </c>
    </row>
    <row r="50" spans="1:11" s="11" customFormat="1" ht="13.5" thickBot="1">
      <c r="A50" s="12"/>
      <c r="B50" s="12"/>
      <c r="C50" s="16" t="s">
        <v>205</v>
      </c>
      <c r="D50" s="13"/>
      <c r="E50" s="77" t="s">
        <v>200</v>
      </c>
      <c r="F50" s="64"/>
      <c r="G50" s="77" t="s">
        <v>200</v>
      </c>
      <c r="H50" s="64"/>
      <c r="I50" s="77" t="s">
        <v>200</v>
      </c>
      <c r="J50" s="63"/>
      <c r="K50" s="77" t="s">
        <v>200</v>
      </c>
    </row>
    <row r="51" spans="1:11" s="11" customFormat="1" ht="13.5" thickTop="1">
      <c r="A51" s="12"/>
      <c r="B51" s="12"/>
      <c r="C51" s="16"/>
      <c r="D51" s="15"/>
      <c r="E51" s="23"/>
      <c r="F51" s="21"/>
      <c r="G51" s="23"/>
      <c r="H51" s="21"/>
      <c r="I51" s="23"/>
      <c r="J51" s="21"/>
      <c r="K51" s="23"/>
    </row>
    <row r="52" spans="1:11" s="11" customFormat="1" ht="12.75">
      <c r="A52" s="12" t="s">
        <v>76</v>
      </c>
      <c r="B52" s="12"/>
      <c r="C52" s="16" t="s">
        <v>77</v>
      </c>
      <c r="D52" s="15"/>
      <c r="E52" s="80">
        <v>0</v>
      </c>
      <c r="F52" s="21"/>
      <c r="G52" s="23"/>
      <c r="H52" s="21"/>
      <c r="I52" s="23"/>
      <c r="J52" s="21"/>
      <c r="K52" s="23"/>
    </row>
    <row r="53" spans="1:11" s="11" customFormat="1" ht="13.5" thickBot="1">
      <c r="A53" s="12"/>
      <c r="B53" s="12"/>
      <c r="C53" s="16" t="s">
        <v>78</v>
      </c>
      <c r="D53" s="15"/>
      <c r="E53" s="81">
        <v>0</v>
      </c>
      <c r="F53" s="21"/>
      <c r="G53" s="24"/>
      <c r="H53" s="23"/>
      <c r="I53" s="24"/>
      <c r="J53" s="23"/>
      <c r="K53" s="24"/>
    </row>
    <row r="54" spans="1:11" s="11" customFormat="1" ht="13.5" thickTop="1">
      <c r="A54" s="12"/>
      <c r="B54" s="12"/>
      <c r="C54" s="16"/>
      <c r="D54" s="15"/>
      <c r="E54" s="24"/>
      <c r="F54" s="21"/>
      <c r="G54" s="24"/>
      <c r="H54" s="21"/>
      <c r="I54" s="24"/>
      <c r="J54" s="21"/>
      <c r="K54" s="24"/>
    </row>
    <row r="55" spans="1:11" s="11" customFormat="1" ht="38.25">
      <c r="A55" s="12"/>
      <c r="B55" s="12"/>
      <c r="C55" s="16"/>
      <c r="D55" s="15"/>
      <c r="E55" s="23" t="s">
        <v>79</v>
      </c>
      <c r="F55" s="21"/>
      <c r="G55" s="23" t="s">
        <v>80</v>
      </c>
      <c r="H55" s="21"/>
      <c r="I55" s="24"/>
      <c r="J55" s="21"/>
      <c r="K55" s="24"/>
    </row>
    <row r="56" spans="1:11" s="11" customFormat="1" ht="13.5" thickBot="1">
      <c r="A56" s="12">
        <v>5</v>
      </c>
      <c r="B56" s="12"/>
      <c r="C56" s="16" t="s">
        <v>81</v>
      </c>
      <c r="D56" s="15"/>
      <c r="E56" s="82">
        <f>G111</f>
        <v>0.6851574284345802</v>
      </c>
      <c r="F56" s="21"/>
      <c r="G56" s="82">
        <f>I111</f>
        <v>1.167040399247557</v>
      </c>
      <c r="H56" s="21"/>
      <c r="I56" s="24"/>
      <c r="J56" s="21"/>
      <c r="K56" s="24"/>
    </row>
    <row r="57" spans="1:11" s="11" customFormat="1" ht="13.5" thickTop="1">
      <c r="A57" s="12"/>
      <c r="B57" s="12"/>
      <c r="C57" s="16"/>
      <c r="D57" s="15"/>
      <c r="E57" s="78"/>
      <c r="F57" s="21"/>
      <c r="G57" s="78"/>
      <c r="H57" s="21"/>
      <c r="I57" s="24"/>
      <c r="J57" s="21"/>
      <c r="K57" s="24"/>
    </row>
    <row r="58" spans="1:11" s="11" customFormat="1" ht="12.75">
      <c r="A58" s="12"/>
      <c r="B58" s="12"/>
      <c r="C58" s="16"/>
      <c r="D58" s="15"/>
      <c r="E58" s="24"/>
      <c r="F58" s="21"/>
      <c r="G58" s="23"/>
      <c r="H58" s="21"/>
      <c r="I58" s="24"/>
      <c r="J58" s="21"/>
      <c r="K58" s="24"/>
    </row>
    <row r="59" spans="1:11" s="11" customFormat="1" ht="12.75">
      <c r="A59" s="12"/>
      <c r="B59" s="25"/>
      <c r="C59" s="16"/>
      <c r="D59" s="65"/>
      <c r="E59" s="65"/>
      <c r="F59" s="65"/>
      <c r="G59" s="65"/>
      <c r="H59" s="65"/>
      <c r="I59" s="65"/>
      <c r="J59" s="65"/>
      <c r="K59" s="24"/>
    </row>
    <row r="60" spans="1:11" s="11" customFormat="1" ht="12" customHeight="1">
      <c r="A60" s="12"/>
      <c r="B60" s="25"/>
      <c r="C60" s="16"/>
      <c r="D60" s="65"/>
      <c r="E60" s="65"/>
      <c r="F60" s="65"/>
      <c r="G60" s="65"/>
      <c r="H60" s="65"/>
      <c r="I60" s="65"/>
      <c r="J60" s="65"/>
      <c r="K60" s="24"/>
    </row>
    <row r="61" spans="1:12" s="11" customFormat="1" ht="32.25" customHeight="1">
      <c r="A61" s="12"/>
      <c r="B61" s="12"/>
      <c r="D61" s="13"/>
      <c r="E61" s="13"/>
      <c r="F61" s="13"/>
      <c r="G61" s="13"/>
      <c r="H61" s="13"/>
      <c r="I61" s="13"/>
      <c r="J61" s="13"/>
      <c r="K61" s="13"/>
      <c r="L61" s="13"/>
    </row>
    <row r="62" spans="1:12" s="11" customFormat="1" ht="17.25" customHeight="1">
      <c r="A62" s="12"/>
      <c r="B62" s="12"/>
      <c r="D62" s="13"/>
      <c r="E62" s="13"/>
      <c r="F62" s="13"/>
      <c r="G62" s="13"/>
      <c r="H62" s="13"/>
      <c r="I62" s="13"/>
      <c r="J62" s="13"/>
      <c r="K62" s="13"/>
      <c r="L62" s="13"/>
    </row>
    <row r="63" spans="4:12" ht="25.5" customHeight="1">
      <c r="D63" s="7"/>
      <c r="E63" s="7"/>
      <c r="F63" s="7"/>
      <c r="G63" s="7"/>
      <c r="H63" s="7"/>
      <c r="I63" s="7"/>
      <c r="J63" s="7"/>
      <c r="K63" s="7"/>
      <c r="L63" s="7"/>
    </row>
    <row r="64" spans="1:12" ht="12.75">
      <c r="A64" s="9" t="s">
        <v>82</v>
      </c>
      <c r="D64" s="7"/>
      <c r="G64" s="9"/>
      <c r="H64" s="27"/>
      <c r="I64" s="14"/>
      <c r="L64" s="7"/>
    </row>
    <row r="65" spans="1:12" ht="38.25">
      <c r="A65" s="2"/>
      <c r="D65" s="7"/>
      <c r="G65" s="14" t="s">
        <v>188</v>
      </c>
      <c r="H65" s="27"/>
      <c r="I65" s="14" t="s">
        <v>212</v>
      </c>
      <c r="L65" s="7"/>
    </row>
    <row r="66" spans="1:12" ht="12.75">
      <c r="A66" s="2"/>
      <c r="D66" s="7"/>
      <c r="G66" s="61">
        <v>36525</v>
      </c>
      <c r="H66" s="27"/>
      <c r="I66" s="28" t="s">
        <v>20</v>
      </c>
      <c r="L66" s="7"/>
    </row>
    <row r="67" spans="1:12" ht="12.75">
      <c r="A67" s="2"/>
      <c r="D67" s="7"/>
      <c r="E67" s="2" t="s">
        <v>84</v>
      </c>
      <c r="G67" s="14" t="s">
        <v>3</v>
      </c>
      <c r="H67" s="27"/>
      <c r="I67" s="14" t="s">
        <v>3</v>
      </c>
      <c r="L67" s="7"/>
    </row>
    <row r="68" spans="1:12" ht="12.75">
      <c r="A68" s="2"/>
      <c r="D68" s="7"/>
      <c r="G68" s="15"/>
      <c r="H68" s="12"/>
      <c r="I68" s="15"/>
      <c r="L68" s="7"/>
    </row>
    <row r="69" spans="1:12" ht="12.75">
      <c r="A69" s="2"/>
      <c r="C69" s="4" t="s">
        <v>4</v>
      </c>
      <c r="D69" s="7"/>
      <c r="E69" s="2"/>
      <c r="G69" s="29">
        <v>1426403</v>
      </c>
      <c r="H69" s="29"/>
      <c r="I69" s="29">
        <v>1511882</v>
      </c>
      <c r="L69" s="7"/>
    </row>
    <row r="70" spans="1:12" ht="12.75">
      <c r="A70" s="2"/>
      <c r="C70" s="4" t="s">
        <v>183</v>
      </c>
      <c r="D70" s="7"/>
      <c r="E70" s="2"/>
      <c r="G70" s="29">
        <v>25437</v>
      </c>
      <c r="H70" s="29"/>
      <c r="I70" s="29">
        <v>26519</v>
      </c>
      <c r="L70" s="7"/>
    </row>
    <row r="71" spans="1:12" ht="12.75">
      <c r="A71" s="2"/>
      <c r="C71" s="4" t="s">
        <v>85</v>
      </c>
      <c r="D71" s="7"/>
      <c r="E71" s="2"/>
      <c r="G71" s="29">
        <v>5492</v>
      </c>
      <c r="H71" s="29"/>
      <c r="I71" s="29">
        <v>5492</v>
      </c>
      <c r="L71" s="7"/>
    </row>
    <row r="72" spans="1:12" ht="12.75">
      <c r="A72" s="2"/>
      <c r="C72" s="4" t="s">
        <v>86</v>
      </c>
      <c r="D72" s="7"/>
      <c r="E72" s="2"/>
      <c r="G72" s="29">
        <v>26</v>
      </c>
      <c r="H72" s="29"/>
      <c r="I72" s="29">
        <v>281</v>
      </c>
      <c r="L72" s="7"/>
    </row>
    <row r="73" spans="1:12" ht="12.75">
      <c r="A73" s="2"/>
      <c r="D73" s="7"/>
      <c r="E73" s="2"/>
      <c r="G73" s="29"/>
      <c r="H73" s="29"/>
      <c r="I73" s="29"/>
      <c r="L73" s="7"/>
    </row>
    <row r="74" spans="1:12" ht="12.75">
      <c r="A74" s="2"/>
      <c r="C74" s="48" t="s">
        <v>87</v>
      </c>
      <c r="D74" s="7"/>
      <c r="E74" s="2"/>
      <c r="G74" s="12"/>
      <c r="H74" s="12"/>
      <c r="I74" s="12"/>
      <c r="L74" s="7"/>
    </row>
    <row r="75" spans="1:12" ht="12.75">
      <c r="A75" s="2"/>
      <c r="C75" s="30" t="s">
        <v>5</v>
      </c>
      <c r="D75" s="7"/>
      <c r="E75" s="2"/>
      <c r="G75" s="85">
        <v>108949</v>
      </c>
      <c r="H75" s="83"/>
      <c r="I75" s="85">
        <v>132819</v>
      </c>
      <c r="L75" s="7"/>
    </row>
    <row r="76" spans="1:12" ht="12.75">
      <c r="A76" s="2"/>
      <c r="C76" s="30" t="s">
        <v>6</v>
      </c>
      <c r="D76" s="7"/>
      <c r="E76" s="2"/>
      <c r="G76" s="86">
        <v>60902</v>
      </c>
      <c r="H76" s="83"/>
      <c r="I76" s="86">
        <v>79326</v>
      </c>
      <c r="L76" s="7"/>
    </row>
    <row r="77" spans="1:12" ht="12.75">
      <c r="A77" s="2"/>
      <c r="C77" s="30" t="s">
        <v>201</v>
      </c>
      <c r="D77" s="7"/>
      <c r="E77" s="2"/>
      <c r="G77" s="86">
        <v>17558</v>
      </c>
      <c r="H77" s="83"/>
      <c r="I77" s="86">
        <v>42294</v>
      </c>
      <c r="L77" s="7"/>
    </row>
    <row r="78" spans="1:12" ht="12.75">
      <c r="A78" s="2"/>
      <c r="C78" s="30" t="s">
        <v>21</v>
      </c>
      <c r="D78" s="7"/>
      <c r="E78" s="2"/>
      <c r="G78" s="86">
        <v>19868</v>
      </c>
      <c r="H78" s="83"/>
      <c r="I78" s="86">
        <v>0</v>
      </c>
      <c r="L78" s="7"/>
    </row>
    <row r="79" spans="1:12" ht="12.75">
      <c r="A79" s="2"/>
      <c r="C79" s="30" t="s">
        <v>88</v>
      </c>
      <c r="D79" s="7"/>
      <c r="E79" s="2">
        <v>7</v>
      </c>
      <c r="G79" s="86">
        <v>7167</v>
      </c>
      <c r="H79" s="83"/>
      <c r="I79" s="86">
        <v>7554</v>
      </c>
      <c r="L79" s="7"/>
    </row>
    <row r="80" spans="1:12" ht="12.75">
      <c r="A80" s="2"/>
      <c r="C80" s="30" t="s">
        <v>7</v>
      </c>
      <c r="D80" s="7"/>
      <c r="E80" s="2"/>
      <c r="G80" s="87">
        <v>14423</v>
      </c>
      <c r="H80" s="83"/>
      <c r="I80" s="87">
        <v>6973</v>
      </c>
      <c r="L80" s="7"/>
    </row>
    <row r="81" spans="1:12" ht="12.75">
      <c r="A81" s="2"/>
      <c r="G81" s="88">
        <f>SUM(G75:G80)</f>
        <v>228867</v>
      </c>
      <c r="H81" s="83"/>
      <c r="I81" s="88">
        <f>SUM(I75:I80)</f>
        <v>268966</v>
      </c>
      <c r="L81" s="7"/>
    </row>
    <row r="82" spans="1:12" ht="12.75">
      <c r="A82" s="2"/>
      <c r="D82" s="7"/>
      <c r="E82" s="2"/>
      <c r="G82" s="89"/>
      <c r="H82" s="80"/>
      <c r="I82" s="89"/>
      <c r="K82" s="11"/>
      <c r="L82" s="7"/>
    </row>
    <row r="83" spans="1:12" ht="12.75">
      <c r="A83" s="2"/>
      <c r="C83" s="48" t="s">
        <v>8</v>
      </c>
      <c r="D83" s="7"/>
      <c r="E83" s="2"/>
      <c r="G83" s="86"/>
      <c r="H83" s="83"/>
      <c r="I83" s="86"/>
      <c r="L83" s="7"/>
    </row>
    <row r="84" spans="1:12" ht="12.75">
      <c r="A84" s="2"/>
      <c r="C84" s="30" t="s">
        <v>90</v>
      </c>
      <c r="D84" s="7"/>
      <c r="E84" s="2"/>
      <c r="G84" s="86">
        <v>13683</v>
      </c>
      <c r="H84" s="83"/>
      <c r="I84" s="86">
        <v>11142</v>
      </c>
      <c r="L84" s="7"/>
    </row>
    <row r="85" spans="1:12" ht="12.75">
      <c r="A85" s="2"/>
      <c r="C85" s="30" t="s">
        <v>91</v>
      </c>
      <c r="D85" s="7"/>
      <c r="E85" s="2"/>
      <c r="G85" s="86">
        <v>106262</v>
      </c>
      <c r="H85" s="83"/>
      <c r="I85" s="86">
        <v>69634</v>
      </c>
      <c r="L85" s="7"/>
    </row>
    <row r="86" spans="1:12" ht="12.75">
      <c r="A86" s="2"/>
      <c r="C86" s="30" t="s">
        <v>10</v>
      </c>
      <c r="D86" s="7"/>
      <c r="E86" s="2"/>
      <c r="G86" s="86">
        <v>257829</v>
      </c>
      <c r="H86" s="83"/>
      <c r="I86" s="86">
        <v>0</v>
      </c>
      <c r="L86" s="7"/>
    </row>
    <row r="87" spans="1:12" ht="12.75">
      <c r="A87" s="2"/>
      <c r="C87" s="30" t="s">
        <v>22</v>
      </c>
      <c r="D87" s="7"/>
      <c r="E87" s="2"/>
      <c r="G87" s="86">
        <v>52016</v>
      </c>
      <c r="H87" s="83"/>
      <c r="I87" s="86">
        <v>0</v>
      </c>
      <c r="L87" s="7"/>
    </row>
    <row r="88" spans="1:12" ht="12.75">
      <c r="A88" s="2"/>
      <c r="C88" s="30" t="s">
        <v>89</v>
      </c>
      <c r="D88" s="35"/>
      <c r="E88" s="2">
        <v>12</v>
      </c>
      <c r="G88" s="86">
        <v>318289</v>
      </c>
      <c r="H88" s="83"/>
      <c r="I88" s="86">
        <v>489999</v>
      </c>
      <c r="L88" s="7"/>
    </row>
    <row r="89" spans="1:12" ht="12.75">
      <c r="A89" s="2"/>
      <c r="C89" s="30" t="s">
        <v>92</v>
      </c>
      <c r="D89" s="7"/>
      <c r="E89" s="2"/>
      <c r="G89" s="87">
        <v>2383</v>
      </c>
      <c r="H89" s="83"/>
      <c r="I89" s="87">
        <v>3485</v>
      </c>
      <c r="L89" s="7"/>
    </row>
    <row r="90" spans="1:12" ht="12.75">
      <c r="A90" s="2"/>
      <c r="D90" s="7"/>
      <c r="E90" s="2"/>
      <c r="G90" s="87">
        <f>SUM(G84:G89)</f>
        <v>750462</v>
      </c>
      <c r="H90" s="83"/>
      <c r="I90" s="87">
        <f>SUM(I84:I89)</f>
        <v>574260</v>
      </c>
      <c r="K90" s="11"/>
      <c r="L90" s="7"/>
    </row>
    <row r="91" spans="1:12" ht="12.75">
      <c r="A91" s="2"/>
      <c r="C91" s="4" t="s">
        <v>182</v>
      </c>
      <c r="D91" s="7"/>
      <c r="E91" s="2"/>
      <c r="G91" s="90">
        <f>G81-G90</f>
        <v>-521595</v>
      </c>
      <c r="H91" s="83"/>
      <c r="I91" s="90">
        <f>I81-I90</f>
        <v>-305294</v>
      </c>
      <c r="L91" s="7"/>
    </row>
    <row r="92" spans="1:12" ht="13.5" thickBot="1">
      <c r="A92" s="2"/>
      <c r="D92" s="7"/>
      <c r="E92" s="2"/>
      <c r="G92" s="91">
        <f>G91+SUM(G69:G72)</f>
        <v>935763</v>
      </c>
      <c r="H92" s="83"/>
      <c r="I92" s="91">
        <f>I91+SUM(I69:I72)</f>
        <v>1238880</v>
      </c>
      <c r="L92" s="7"/>
    </row>
    <row r="93" spans="1:12" ht="13.5" thickTop="1">
      <c r="A93" s="2"/>
      <c r="C93" s="48" t="s">
        <v>93</v>
      </c>
      <c r="D93" s="7"/>
      <c r="E93" s="2"/>
      <c r="G93" s="83"/>
      <c r="H93" s="83"/>
      <c r="I93" s="83"/>
      <c r="L93" s="7"/>
    </row>
    <row r="94" spans="1:12" ht="12.75">
      <c r="A94" s="2"/>
      <c r="C94" s="4" t="s">
        <v>11</v>
      </c>
      <c r="D94" s="7"/>
      <c r="E94" s="2"/>
      <c r="G94" s="83">
        <v>419651</v>
      </c>
      <c r="H94" s="83"/>
      <c r="I94" s="83">
        <v>415181</v>
      </c>
      <c r="L94" s="7"/>
    </row>
    <row r="95" spans="1:12" ht="12.75">
      <c r="A95" s="2"/>
      <c r="C95" s="4" t="s">
        <v>94</v>
      </c>
      <c r="D95" s="7"/>
      <c r="E95" s="2"/>
      <c r="G95" s="83"/>
      <c r="H95" s="83"/>
      <c r="I95" s="83"/>
      <c r="L95" s="7"/>
    </row>
    <row r="96" spans="1:12" ht="12.75">
      <c r="A96" s="2"/>
      <c r="C96" s="30" t="s">
        <v>12</v>
      </c>
      <c r="D96" s="7"/>
      <c r="E96" s="2"/>
      <c r="G96" s="85">
        <v>304914</v>
      </c>
      <c r="H96" s="83"/>
      <c r="I96" s="85">
        <v>303117</v>
      </c>
      <c r="L96" s="7"/>
    </row>
    <row r="97" spans="1:12" ht="12.75">
      <c r="A97" s="2"/>
      <c r="C97" s="30" t="s">
        <v>14</v>
      </c>
      <c r="D97" s="7"/>
      <c r="E97" s="2"/>
      <c r="G97" s="86">
        <v>78516</v>
      </c>
      <c r="H97" s="83"/>
      <c r="I97" s="86">
        <v>82024</v>
      </c>
      <c r="L97" s="7"/>
    </row>
    <row r="98" spans="1:12" ht="12.75">
      <c r="A98" s="2"/>
      <c r="C98" s="30" t="s">
        <v>13</v>
      </c>
      <c r="D98" s="7"/>
      <c r="E98" s="2"/>
      <c r="G98" s="86">
        <v>61824</v>
      </c>
      <c r="H98" s="83"/>
      <c r="I98" s="86">
        <v>61824</v>
      </c>
      <c r="L98" s="7"/>
    </row>
    <row r="99" spans="1:12" ht="12.75">
      <c r="A99" s="2"/>
      <c r="C99" s="30" t="s">
        <v>95</v>
      </c>
      <c r="D99" s="7"/>
      <c r="E99" s="2"/>
      <c r="G99" s="86">
        <v>0</v>
      </c>
      <c r="H99" s="83"/>
      <c r="I99" s="86">
        <v>0</v>
      </c>
      <c r="L99" s="7"/>
    </row>
    <row r="100" spans="1:12" ht="12.75">
      <c r="A100" s="2"/>
      <c r="C100" s="30" t="s">
        <v>96</v>
      </c>
      <c r="D100" s="7"/>
      <c r="E100" s="2"/>
      <c r="G100" s="86">
        <v>0</v>
      </c>
      <c r="H100" s="83"/>
      <c r="I100" s="86">
        <v>0</v>
      </c>
      <c r="L100" s="7"/>
    </row>
    <row r="101" spans="1:12" ht="12.75">
      <c r="A101" s="2"/>
      <c r="C101" s="30" t="s">
        <v>175</v>
      </c>
      <c r="D101" s="7"/>
      <c r="E101" s="2"/>
      <c r="G101" s="87">
        <v>-577352</v>
      </c>
      <c r="H101" s="83"/>
      <c r="I101" s="87">
        <v>-377332</v>
      </c>
      <c r="L101" s="7"/>
    </row>
    <row r="102" spans="1:12" ht="12.75">
      <c r="A102" s="2"/>
      <c r="C102" s="4" t="s">
        <v>97</v>
      </c>
      <c r="D102" s="7"/>
      <c r="E102" s="2"/>
      <c r="G102" s="83">
        <f>SUM(G96:G101)</f>
        <v>-132098</v>
      </c>
      <c r="H102" s="83"/>
      <c r="I102" s="83">
        <f>SUM(I96:I101)</f>
        <v>69633</v>
      </c>
      <c r="K102" s="11"/>
      <c r="L102" s="7"/>
    </row>
    <row r="103" spans="1:12" ht="12.75">
      <c r="A103" s="2"/>
      <c r="C103" s="4" t="s">
        <v>184</v>
      </c>
      <c r="D103" s="7"/>
      <c r="G103" s="92">
        <f>G102+G94</f>
        <v>287553</v>
      </c>
      <c r="H103" s="83"/>
      <c r="I103" s="92">
        <f>I102+I94</f>
        <v>484814</v>
      </c>
      <c r="L103" s="7"/>
    </row>
    <row r="104" spans="1:12" ht="12.75">
      <c r="A104" s="2"/>
      <c r="D104" s="7"/>
      <c r="G104" s="83"/>
      <c r="H104" s="83"/>
      <c r="I104" s="83"/>
      <c r="L104" s="7"/>
    </row>
    <row r="105" spans="1:12" ht="12.75">
      <c r="A105" s="2"/>
      <c r="C105" s="4" t="s">
        <v>98</v>
      </c>
      <c r="D105" s="7"/>
      <c r="G105" s="83">
        <v>0</v>
      </c>
      <c r="H105" s="83"/>
      <c r="I105" s="83">
        <v>0</v>
      </c>
      <c r="L105" s="7"/>
    </row>
    <row r="106" spans="1:12" ht="12.75">
      <c r="A106" s="2"/>
      <c r="C106" s="4" t="s">
        <v>99</v>
      </c>
      <c r="D106" s="7"/>
      <c r="E106" s="4">
        <v>12</v>
      </c>
      <c r="G106" s="83">
        <v>635101</v>
      </c>
      <c r="H106" s="83"/>
      <c r="I106" s="83">
        <v>740631</v>
      </c>
      <c r="L106" s="7"/>
    </row>
    <row r="107" spans="1:12" ht="12.75">
      <c r="A107" s="2"/>
      <c r="C107" s="4" t="s">
        <v>100</v>
      </c>
      <c r="D107" s="7"/>
      <c r="G107" s="83">
        <v>13109</v>
      </c>
      <c r="H107" s="83"/>
      <c r="I107" s="83">
        <v>13435</v>
      </c>
      <c r="L107" s="7"/>
    </row>
    <row r="108" spans="1:12" ht="13.5" thickBot="1">
      <c r="A108" s="2"/>
      <c r="D108" s="7"/>
      <c r="G108" s="33">
        <f>SUM(G105:G107)+G103</f>
        <v>935763</v>
      </c>
      <c r="H108" s="29"/>
      <c r="I108" s="33">
        <f>SUM(I105:I107)+I103</f>
        <v>1238880</v>
      </c>
      <c r="L108" s="7"/>
    </row>
    <row r="109" spans="1:12" ht="13.5" thickTop="1">
      <c r="A109" s="2"/>
      <c r="D109" s="7"/>
      <c r="G109" s="29"/>
      <c r="H109" s="29"/>
      <c r="I109" s="29"/>
      <c r="L109" s="7"/>
    </row>
    <row r="110" spans="1:12" ht="78.75" customHeight="1" hidden="1">
      <c r="A110" s="2"/>
      <c r="C110" s="117" t="s">
        <v>101</v>
      </c>
      <c r="D110" s="117"/>
      <c r="E110" s="117"/>
      <c r="F110" s="117"/>
      <c r="G110" s="117"/>
      <c r="H110" s="117"/>
      <c r="I110" s="117"/>
      <c r="J110" s="117"/>
      <c r="K110" s="7"/>
      <c r="L110" s="7"/>
    </row>
    <row r="111" spans="1:12" ht="13.5" thickBot="1">
      <c r="A111" s="2"/>
      <c r="C111" s="11" t="s">
        <v>81</v>
      </c>
      <c r="D111" s="7"/>
      <c r="E111" s="7"/>
      <c r="F111" s="7"/>
      <c r="G111" s="22">
        <f>(G103-G72)/G94</f>
        <v>0.6851574284345802</v>
      </c>
      <c r="H111" s="79"/>
      <c r="I111" s="22">
        <f>(I103-I72)/I94</f>
        <v>1.167040399247557</v>
      </c>
      <c r="J111" s="7"/>
      <c r="K111" s="7"/>
      <c r="L111" s="7"/>
    </row>
    <row r="112" spans="1:18" ht="13.5" thickTop="1">
      <c r="A112" s="5" t="s">
        <v>102</v>
      </c>
      <c r="G112" s="39"/>
      <c r="M112" s="95"/>
      <c r="N112" s="95"/>
      <c r="O112" s="95"/>
      <c r="P112" s="95"/>
      <c r="Q112" s="95"/>
      <c r="R112" s="95"/>
    </row>
    <row r="113" spans="1:18" ht="12.75">
      <c r="A113" s="4">
        <v>1</v>
      </c>
      <c r="C113" s="9" t="s">
        <v>103</v>
      </c>
      <c r="M113" s="95"/>
      <c r="N113" s="95"/>
      <c r="O113" s="95"/>
      <c r="P113" s="95"/>
      <c r="Q113" s="95"/>
      <c r="R113" s="95"/>
    </row>
    <row r="114" spans="3:18" ht="51" customHeight="1">
      <c r="C114" s="26"/>
      <c r="D114" s="26"/>
      <c r="E114" s="26"/>
      <c r="F114" s="26"/>
      <c r="G114" s="26"/>
      <c r="H114" s="26"/>
      <c r="I114" s="26"/>
      <c r="J114" s="26"/>
      <c r="K114" s="35"/>
      <c r="L114" s="35"/>
      <c r="M114" s="95"/>
      <c r="N114" s="95"/>
      <c r="O114" s="95"/>
      <c r="P114" s="95"/>
      <c r="Q114" s="95"/>
      <c r="R114" s="95"/>
    </row>
    <row r="116" spans="1:3" ht="12.75">
      <c r="A116" s="4">
        <v>2</v>
      </c>
      <c r="C116" s="9" t="s">
        <v>104</v>
      </c>
    </row>
    <row r="117" ht="12.75">
      <c r="C117" s="4" t="s">
        <v>105</v>
      </c>
    </row>
    <row r="118" spans="7:9" ht="12.75">
      <c r="G118" s="10" t="s">
        <v>106</v>
      </c>
      <c r="H118" s="9"/>
      <c r="I118" s="10" t="s">
        <v>29</v>
      </c>
    </row>
    <row r="119" spans="7:17" ht="12.75">
      <c r="G119" s="10" t="s">
        <v>31</v>
      </c>
      <c r="H119" s="9"/>
      <c r="I119" s="10" t="s">
        <v>32</v>
      </c>
      <c r="M119" s="48"/>
      <c r="Q119" s="108"/>
    </row>
    <row r="120" spans="7:18" ht="12.75">
      <c r="G120" s="10" t="s">
        <v>3</v>
      </c>
      <c r="H120" s="9"/>
      <c r="I120" s="10" t="s">
        <v>3</v>
      </c>
      <c r="N120" s="109"/>
      <c r="O120" s="29"/>
      <c r="P120" s="29"/>
      <c r="Q120" s="11"/>
      <c r="R120" s="11"/>
    </row>
    <row r="121" spans="2:18" ht="12.75">
      <c r="B121" s="2" t="s">
        <v>107</v>
      </c>
      <c r="C121" s="4" t="s">
        <v>108</v>
      </c>
      <c r="G121" s="83">
        <v>3284</v>
      </c>
      <c r="H121" s="83"/>
      <c r="I121" s="83">
        <v>48458</v>
      </c>
      <c r="N121" s="109"/>
      <c r="O121" s="29"/>
      <c r="P121" s="29"/>
      <c r="Q121" s="11"/>
      <c r="R121" s="11"/>
    </row>
    <row r="122" spans="2:18" ht="12.75" customHeight="1">
      <c r="B122" s="2" t="s">
        <v>35</v>
      </c>
      <c r="C122" s="115" t="s">
        <v>109</v>
      </c>
      <c r="D122" s="115"/>
      <c r="G122" s="83">
        <v>0</v>
      </c>
      <c r="H122" s="83"/>
      <c r="I122" s="83">
        <v>19617</v>
      </c>
      <c r="N122" s="109"/>
      <c r="O122" s="29"/>
      <c r="P122" s="29"/>
      <c r="Q122" s="11"/>
      <c r="R122" s="11"/>
    </row>
    <row r="123" spans="2:18" ht="39" customHeight="1">
      <c r="B123" s="36" t="s">
        <v>37</v>
      </c>
      <c r="C123" s="115" t="s">
        <v>213</v>
      </c>
      <c r="D123" s="115"/>
      <c r="E123" s="115"/>
      <c r="G123" s="83">
        <v>-8017</v>
      </c>
      <c r="H123" s="83"/>
      <c r="I123" s="83">
        <v>0</v>
      </c>
      <c r="N123" s="29"/>
      <c r="O123" s="29"/>
      <c r="P123" s="29"/>
      <c r="Q123" s="11"/>
      <c r="R123" s="11"/>
    </row>
    <row r="124" spans="7:18" ht="13.5" thickBot="1">
      <c r="G124" s="91">
        <f>SUM(G121:G123)</f>
        <v>-4733</v>
      </c>
      <c r="H124" s="83"/>
      <c r="I124" s="91">
        <f>SUM(I121:I123)</f>
        <v>68075</v>
      </c>
      <c r="N124" s="42"/>
      <c r="O124" s="29"/>
      <c r="P124" s="29"/>
      <c r="R124" s="11"/>
    </row>
    <row r="125" spans="5:18" ht="13.5" thickTop="1">
      <c r="E125" s="29"/>
      <c r="F125" s="29"/>
      <c r="G125" s="29"/>
      <c r="M125" s="95"/>
      <c r="N125" s="98"/>
      <c r="O125" s="98"/>
      <c r="P125" s="98"/>
      <c r="Q125" s="95"/>
      <c r="R125" s="95"/>
    </row>
    <row r="126" spans="1:18" ht="12.75">
      <c r="A126" s="4">
        <v>3</v>
      </c>
      <c r="C126" s="9" t="s">
        <v>203</v>
      </c>
      <c r="E126" s="29"/>
      <c r="F126" s="29"/>
      <c r="G126" s="29"/>
      <c r="M126" s="95"/>
      <c r="N126" s="98"/>
      <c r="O126" s="98"/>
      <c r="P126" s="98"/>
      <c r="Q126" s="95"/>
      <c r="R126" s="95"/>
    </row>
    <row r="127" spans="3:18" ht="12.75">
      <c r="C127" s="4" t="s">
        <v>167</v>
      </c>
      <c r="M127" s="95"/>
      <c r="N127" s="95"/>
      <c r="O127" s="95"/>
      <c r="P127" s="95"/>
      <c r="Q127" s="95"/>
      <c r="R127" s="95"/>
    </row>
    <row r="129" spans="1:3" ht="12.75">
      <c r="A129" s="4">
        <v>4</v>
      </c>
      <c r="C129" s="9" t="s">
        <v>17</v>
      </c>
    </row>
    <row r="130" spans="3:12" ht="12.75">
      <c r="C130" s="4" t="s">
        <v>110</v>
      </c>
      <c r="G130" s="5" t="s">
        <v>29</v>
      </c>
      <c r="H130" s="9"/>
      <c r="I130" s="5" t="s">
        <v>29</v>
      </c>
      <c r="J130" s="37"/>
      <c r="K130" s="37"/>
      <c r="L130" s="37"/>
    </row>
    <row r="131" spans="7:12" ht="12.75">
      <c r="G131" s="5" t="s">
        <v>31</v>
      </c>
      <c r="H131" s="9"/>
      <c r="I131" s="5" t="s">
        <v>32</v>
      </c>
      <c r="J131" s="37"/>
      <c r="K131" s="37"/>
      <c r="L131" s="37"/>
    </row>
    <row r="132" spans="7:12" ht="12.75">
      <c r="G132" s="61">
        <v>36525</v>
      </c>
      <c r="H132" s="9"/>
      <c r="I132" s="61">
        <v>36525</v>
      </c>
      <c r="J132" s="37"/>
      <c r="K132" s="37"/>
      <c r="L132" s="37"/>
    </row>
    <row r="133" spans="7:12" ht="12.75">
      <c r="G133" s="27" t="s">
        <v>3</v>
      </c>
      <c r="H133" s="18"/>
      <c r="I133" s="27" t="s">
        <v>3</v>
      </c>
      <c r="J133" s="37"/>
      <c r="K133" s="37"/>
      <c r="L133" s="37"/>
    </row>
    <row r="134" spans="3:15" ht="12.75">
      <c r="C134" s="38" t="s">
        <v>111</v>
      </c>
      <c r="G134" s="12">
        <v>3.6</v>
      </c>
      <c r="H134" s="11"/>
      <c r="I134" s="83">
        <v>0</v>
      </c>
      <c r="K134" s="39"/>
      <c r="L134" s="39"/>
      <c r="O134" s="39"/>
    </row>
    <row r="135" spans="3:15" ht="12.75">
      <c r="C135" s="38" t="s">
        <v>112</v>
      </c>
      <c r="G135" s="83">
        <v>0</v>
      </c>
      <c r="H135" s="11"/>
      <c r="I135" s="83">
        <v>0</v>
      </c>
      <c r="J135" s="39"/>
      <c r="K135" s="39"/>
      <c r="L135" s="39"/>
      <c r="O135" s="39"/>
    </row>
    <row r="136" spans="3:15" ht="12.75">
      <c r="C136" s="38" t="s">
        <v>113</v>
      </c>
      <c r="G136" s="12">
        <v>-137.754</v>
      </c>
      <c r="H136" s="11"/>
      <c r="I136" s="12">
        <v>-180</v>
      </c>
      <c r="J136" s="39"/>
      <c r="K136" s="39"/>
      <c r="L136" s="39"/>
      <c r="O136" s="39"/>
    </row>
    <row r="137" spans="3:15" ht="12.75">
      <c r="C137" s="38" t="s">
        <v>114</v>
      </c>
      <c r="G137" s="83">
        <v>0</v>
      </c>
      <c r="H137" s="11"/>
      <c r="I137" s="83">
        <v>0</v>
      </c>
      <c r="J137" s="39"/>
      <c r="K137" s="39"/>
      <c r="L137" s="39"/>
      <c r="O137" s="39"/>
    </row>
    <row r="138" spans="3:15" ht="13.5" thickBot="1">
      <c r="C138" s="38"/>
      <c r="G138" s="32">
        <v>-134.154</v>
      </c>
      <c r="H138" s="11"/>
      <c r="I138" s="32">
        <v>-180</v>
      </c>
      <c r="J138" s="39"/>
      <c r="K138" s="39"/>
      <c r="L138" s="39"/>
      <c r="O138" s="12"/>
    </row>
    <row r="139" spans="3:12" ht="13.5" thickTop="1">
      <c r="C139" s="38"/>
      <c r="F139" s="39"/>
      <c r="G139" s="39"/>
      <c r="H139" s="39"/>
      <c r="I139" s="39"/>
      <c r="J139" s="39"/>
      <c r="K139" s="39"/>
      <c r="L139" s="39"/>
    </row>
    <row r="140" spans="1:12" ht="12.75">
      <c r="A140" s="4">
        <v>5</v>
      </c>
      <c r="C140" s="9" t="s">
        <v>115</v>
      </c>
      <c r="F140" s="39"/>
      <c r="G140" s="39"/>
      <c r="H140" s="39"/>
      <c r="I140" s="39"/>
      <c r="J140" s="39"/>
      <c r="K140" s="39"/>
      <c r="L140" s="39"/>
    </row>
    <row r="141" ht="12.75">
      <c r="C141" s="4" t="s">
        <v>168</v>
      </c>
    </row>
    <row r="143" spans="1:3" ht="12.75">
      <c r="A143" s="4">
        <v>6</v>
      </c>
      <c r="C143" s="9" t="s">
        <v>116</v>
      </c>
    </row>
    <row r="144" ht="12.75">
      <c r="C144" s="4" t="s">
        <v>169</v>
      </c>
    </row>
    <row r="146" spans="1:3" ht="12.75">
      <c r="A146" s="4">
        <v>7</v>
      </c>
      <c r="C146" s="9" t="s">
        <v>117</v>
      </c>
    </row>
    <row r="147" spans="1:2" ht="12.75">
      <c r="A147" s="2"/>
      <c r="B147" s="2" t="s">
        <v>118</v>
      </c>
    </row>
    <row r="148" ht="12.75">
      <c r="A148" s="2"/>
    </row>
    <row r="149" spans="1:7" ht="12.75">
      <c r="A149" s="2"/>
      <c r="C149" s="110"/>
      <c r="G149" s="2" t="s">
        <v>3</v>
      </c>
    </row>
    <row r="150" spans="1:7" ht="12.75">
      <c r="A150" s="2"/>
      <c r="C150" s="110" t="s">
        <v>176</v>
      </c>
      <c r="G150" s="66" t="s">
        <v>179</v>
      </c>
    </row>
    <row r="151" spans="1:7" ht="12.75">
      <c r="A151" s="2"/>
      <c r="C151" s="110" t="s">
        <v>177</v>
      </c>
      <c r="G151" s="69">
        <v>969</v>
      </c>
    </row>
    <row r="152" spans="1:7" ht="12.75">
      <c r="A152" s="2"/>
      <c r="C152" s="110" t="s">
        <v>178</v>
      </c>
      <c r="G152" s="68">
        <v>582</v>
      </c>
    </row>
    <row r="153" ht="12.75">
      <c r="G153" s="2"/>
    </row>
    <row r="154" spans="1:17" ht="12.75">
      <c r="A154" s="2"/>
      <c r="B154" s="2" t="s">
        <v>119</v>
      </c>
      <c r="C154" s="73" t="s">
        <v>189</v>
      </c>
      <c r="E154" s="74"/>
      <c r="F154" s="74"/>
      <c r="G154" s="75"/>
      <c r="O154" s="2"/>
      <c r="P154" s="6"/>
      <c r="Q154" s="2"/>
    </row>
    <row r="155" spans="7:17" ht="12.75">
      <c r="G155" s="2" t="s">
        <v>180</v>
      </c>
      <c r="I155" s="2"/>
      <c r="J155" s="37"/>
      <c r="K155" s="37"/>
      <c r="L155" s="37"/>
      <c r="O155" s="39"/>
      <c r="P155" s="72"/>
      <c r="Q155" s="39"/>
    </row>
    <row r="156" spans="3:17" ht="12.75">
      <c r="C156" s="110" t="s">
        <v>120</v>
      </c>
      <c r="G156" s="70">
        <v>7091</v>
      </c>
      <c r="I156" s="41"/>
      <c r="J156" s="42"/>
      <c r="K156" s="42"/>
      <c r="L156" s="42"/>
      <c r="O156" s="39"/>
      <c r="P156" s="72"/>
      <c r="Q156" s="39"/>
    </row>
    <row r="157" spans="3:17" ht="12.75">
      <c r="C157" s="110" t="s">
        <v>121</v>
      </c>
      <c r="G157" s="83">
        <v>0</v>
      </c>
      <c r="I157" s="2"/>
      <c r="O157" s="39"/>
      <c r="P157" s="72"/>
      <c r="Q157" s="39"/>
    </row>
    <row r="158" spans="3:17" ht="13.5" thickBot="1">
      <c r="C158" s="110" t="s">
        <v>122</v>
      </c>
      <c r="G158" s="32">
        <v>7091</v>
      </c>
      <c r="I158" s="43"/>
      <c r="J158" s="44"/>
      <c r="K158" s="44"/>
      <c r="L158" s="44"/>
      <c r="O158" s="39"/>
      <c r="P158" s="39"/>
      <c r="Q158" s="39"/>
    </row>
    <row r="159" spans="3:16" ht="14.25" thickBot="1" thickTop="1">
      <c r="C159" s="110" t="s">
        <v>166</v>
      </c>
      <c r="G159" s="71">
        <v>13188</v>
      </c>
      <c r="I159" s="45"/>
      <c r="O159" s="39"/>
      <c r="P159" s="39"/>
    </row>
    <row r="160" spans="15:17" ht="13.5" thickTop="1">
      <c r="O160" s="39"/>
      <c r="P160" s="39"/>
      <c r="Q160" s="39"/>
    </row>
    <row r="161" spans="1:17" ht="12.75">
      <c r="A161" s="4">
        <v>8</v>
      </c>
      <c r="C161" s="9" t="s">
        <v>123</v>
      </c>
      <c r="O161" s="39"/>
      <c r="P161" s="39"/>
      <c r="Q161" s="39"/>
    </row>
    <row r="162" spans="3:17" ht="100.5" customHeight="1">
      <c r="C162" s="34"/>
      <c r="D162" s="34"/>
      <c r="E162" s="34"/>
      <c r="F162" s="34"/>
      <c r="G162" s="34"/>
      <c r="H162" s="34"/>
      <c r="I162" s="34"/>
      <c r="J162" s="34"/>
      <c r="K162" s="34"/>
      <c r="L162" s="34"/>
      <c r="O162" s="39"/>
      <c r="P162" s="39"/>
      <c r="Q162" s="39"/>
    </row>
    <row r="164" spans="1:3" ht="12.75">
      <c r="A164" s="4">
        <v>9</v>
      </c>
      <c r="C164" s="9" t="s">
        <v>124</v>
      </c>
    </row>
    <row r="165" spans="3:12" ht="12.75">
      <c r="C165" s="67"/>
      <c r="D165" s="67"/>
      <c r="E165" s="67"/>
      <c r="F165" s="67"/>
      <c r="G165" s="67"/>
      <c r="H165" s="67"/>
      <c r="I165" s="67"/>
      <c r="J165" s="67"/>
      <c r="K165" s="34"/>
      <c r="L165" s="34"/>
    </row>
    <row r="166" spans="3:12" ht="33.75" customHeight="1">
      <c r="C166" s="113" t="s">
        <v>125</v>
      </c>
      <c r="D166" s="113"/>
      <c r="E166" s="113"/>
      <c r="F166" s="113"/>
      <c r="G166" s="113"/>
      <c r="H166" s="113"/>
      <c r="I166" s="113"/>
      <c r="J166" s="113"/>
      <c r="K166" s="113"/>
      <c r="L166" s="34"/>
    </row>
    <row r="167" spans="2:12" ht="53.25" customHeight="1">
      <c r="B167" s="36" t="s">
        <v>126</v>
      </c>
      <c r="C167" s="113" t="s">
        <v>127</v>
      </c>
      <c r="D167" s="113"/>
      <c r="E167" s="113"/>
      <c r="F167" s="113"/>
      <c r="G167" s="113"/>
      <c r="H167" s="113"/>
      <c r="I167" s="113"/>
      <c r="J167" s="113"/>
      <c r="K167" s="113"/>
      <c r="L167" s="34"/>
    </row>
    <row r="168" spans="2:12" ht="30.75" customHeight="1">
      <c r="B168" s="36" t="s">
        <v>126</v>
      </c>
      <c r="C168" s="113" t="s">
        <v>128</v>
      </c>
      <c r="D168" s="113"/>
      <c r="E168" s="113"/>
      <c r="F168" s="113"/>
      <c r="G168" s="113"/>
      <c r="H168" s="113"/>
      <c r="I168" s="113"/>
      <c r="J168" s="113"/>
      <c r="K168" s="113"/>
      <c r="L168" s="34"/>
    </row>
    <row r="169" spans="3:11" ht="31.5" customHeight="1">
      <c r="C169" s="113" t="s">
        <v>129</v>
      </c>
      <c r="D169" s="113"/>
      <c r="E169" s="113"/>
      <c r="F169" s="113"/>
      <c r="G169" s="113"/>
      <c r="H169" s="113"/>
      <c r="I169" s="113"/>
      <c r="J169" s="113"/>
      <c r="K169" s="113"/>
    </row>
    <row r="170" spans="2:11" ht="37.5" customHeight="1">
      <c r="B170" s="47" t="s">
        <v>130</v>
      </c>
      <c r="C170" s="113" t="s">
        <v>131</v>
      </c>
      <c r="D170" s="113"/>
      <c r="E170" s="113"/>
      <c r="F170" s="113"/>
      <c r="G170" s="113"/>
      <c r="H170" s="113"/>
      <c r="I170" s="113"/>
      <c r="J170" s="113"/>
      <c r="K170" s="113"/>
    </row>
    <row r="172" spans="2:11" ht="26.25" customHeight="1">
      <c r="B172" s="47" t="s">
        <v>132</v>
      </c>
      <c r="C172" s="113" t="s">
        <v>186</v>
      </c>
      <c r="D172" s="113"/>
      <c r="E172" s="113"/>
      <c r="F172" s="113"/>
      <c r="G172" s="113"/>
      <c r="H172" s="113"/>
      <c r="I172" s="113"/>
      <c r="J172" s="113"/>
      <c r="K172" s="113"/>
    </row>
    <row r="174" spans="3:11" ht="38.25" customHeight="1">
      <c r="C174" s="113" t="s">
        <v>133</v>
      </c>
      <c r="D174" s="113"/>
      <c r="E174" s="113"/>
      <c r="F174" s="113"/>
      <c r="G174" s="113"/>
      <c r="H174" s="113"/>
      <c r="I174" s="113"/>
      <c r="J174" s="113"/>
      <c r="K174" s="113"/>
    </row>
    <row r="176" spans="3:11" ht="25.5" customHeight="1">
      <c r="C176" s="113" t="s">
        <v>134</v>
      </c>
      <c r="D176" s="113"/>
      <c r="E176" s="113"/>
      <c r="F176" s="113"/>
      <c r="G176" s="113"/>
      <c r="H176" s="113"/>
      <c r="I176" s="113"/>
      <c r="J176" s="113"/>
      <c r="K176" s="113"/>
    </row>
    <row r="178" spans="3:11" ht="25.5" customHeight="1">
      <c r="C178" s="113" t="s">
        <v>135</v>
      </c>
      <c r="D178" s="113"/>
      <c r="E178" s="113"/>
      <c r="F178" s="113"/>
      <c r="G178" s="113"/>
      <c r="H178" s="113"/>
      <c r="I178" s="113"/>
      <c r="J178" s="113"/>
      <c r="K178" s="113"/>
    </row>
    <row r="180" spans="3:11" ht="26.25" customHeight="1">
      <c r="C180" s="113" t="s">
        <v>136</v>
      </c>
      <c r="D180" s="113"/>
      <c r="E180" s="113"/>
      <c r="F180" s="113"/>
      <c r="G180" s="113"/>
      <c r="H180" s="113"/>
      <c r="I180" s="113"/>
      <c r="J180" s="113"/>
      <c r="K180" s="113"/>
    </row>
    <row r="181" spans="3:7" ht="12.75">
      <c r="C181" s="46"/>
      <c r="D181" s="46"/>
      <c r="E181" s="46"/>
      <c r="F181" s="46"/>
      <c r="G181" s="46"/>
    </row>
    <row r="182" spans="3:11" ht="66" customHeight="1">
      <c r="C182" s="113" t="s">
        <v>207</v>
      </c>
      <c r="D182" s="113"/>
      <c r="E182" s="113"/>
      <c r="F182" s="113"/>
      <c r="G182" s="113"/>
      <c r="H182" s="113"/>
      <c r="I182" s="113"/>
      <c r="J182" s="113"/>
      <c r="K182" s="113"/>
    </row>
    <row r="183" spans="3:10" ht="12.75">
      <c r="C183" s="46"/>
      <c r="D183" s="46"/>
      <c r="E183" s="46"/>
      <c r="F183" s="46"/>
      <c r="G183" s="46"/>
      <c r="H183" s="46"/>
      <c r="I183" s="46"/>
      <c r="J183" s="46"/>
    </row>
    <row r="184" spans="1:3" ht="12.75">
      <c r="A184" s="4">
        <v>10</v>
      </c>
      <c r="C184" s="9" t="s">
        <v>137</v>
      </c>
    </row>
    <row r="185" spans="3:12" ht="29.25" customHeight="1">
      <c r="C185" s="56"/>
      <c r="D185" s="56"/>
      <c r="E185" s="56"/>
      <c r="F185" s="56"/>
      <c r="G185" s="56"/>
      <c r="H185" s="56"/>
      <c r="I185" s="56"/>
      <c r="J185" s="56"/>
      <c r="K185" s="34"/>
      <c r="L185" s="34"/>
    </row>
    <row r="187" spans="1:3" ht="12.75">
      <c r="A187" s="4">
        <v>11</v>
      </c>
      <c r="C187" s="9" t="s">
        <v>138</v>
      </c>
    </row>
    <row r="188" spans="3:12" ht="67.5" customHeight="1">
      <c r="C188" s="56"/>
      <c r="D188" s="56"/>
      <c r="E188" s="56"/>
      <c r="F188" s="56"/>
      <c r="G188" s="56"/>
      <c r="H188" s="56"/>
      <c r="I188" s="56"/>
      <c r="J188" s="56"/>
      <c r="K188" s="34"/>
      <c r="L188" s="34"/>
    </row>
    <row r="189" spans="3:12" ht="9" customHeight="1">
      <c r="C189" s="34"/>
      <c r="D189" s="34"/>
      <c r="E189" s="34"/>
      <c r="F189" s="34"/>
      <c r="G189" s="34"/>
      <c r="H189" s="34"/>
      <c r="I189" s="34"/>
      <c r="J189" s="34"/>
      <c r="K189" s="34"/>
      <c r="L189" s="34"/>
    </row>
    <row r="190" spans="1:3" ht="12.75">
      <c r="A190" s="2">
        <v>12</v>
      </c>
      <c r="C190" s="9" t="s">
        <v>139</v>
      </c>
    </row>
    <row r="191" ht="12.75">
      <c r="C191" s="4" t="s">
        <v>181</v>
      </c>
    </row>
    <row r="192" spans="7:9" ht="12.75">
      <c r="G192" s="5" t="s">
        <v>180</v>
      </c>
      <c r="I192" s="2"/>
    </row>
    <row r="193" spans="3:9" ht="12.75">
      <c r="C193" s="48" t="s">
        <v>140</v>
      </c>
      <c r="G193" s="42"/>
      <c r="I193" s="42"/>
    </row>
    <row r="194" spans="3:9" ht="12.75">
      <c r="C194" s="4" t="s">
        <v>15</v>
      </c>
      <c r="G194" s="49">
        <v>350000</v>
      </c>
      <c r="I194" s="50"/>
    </row>
    <row r="195" spans="3:9" ht="12.75">
      <c r="C195" s="4" t="s">
        <v>210</v>
      </c>
      <c r="G195" s="49">
        <v>260412</v>
      </c>
      <c r="I195" s="50"/>
    </row>
    <row r="196" spans="3:9" ht="12.75">
      <c r="C196" s="4" t="s">
        <v>141</v>
      </c>
      <c r="G196" s="49">
        <v>91000</v>
      </c>
      <c r="I196" s="50"/>
    </row>
    <row r="197" spans="3:9" ht="12.75">
      <c r="C197" s="4" t="s">
        <v>142</v>
      </c>
      <c r="G197" s="49">
        <v>8813</v>
      </c>
      <c r="I197" s="50"/>
    </row>
    <row r="198" spans="6:12" ht="12.75">
      <c r="F198" s="39"/>
      <c r="G198" s="51">
        <f>SUM(G194:G197)</f>
        <v>710225</v>
      </c>
      <c r="I198" s="50"/>
      <c r="J198" s="39"/>
      <c r="K198" s="39"/>
      <c r="L198" s="39"/>
    </row>
    <row r="199" spans="3:13" ht="12.75">
      <c r="C199" s="4" t="s">
        <v>143</v>
      </c>
      <c r="G199" s="49">
        <v>-75124</v>
      </c>
      <c r="I199" s="50"/>
      <c r="J199" s="39"/>
      <c r="K199" s="39"/>
      <c r="L199" s="39"/>
      <c r="M199" s="50"/>
    </row>
    <row r="200" spans="3:12" ht="13.5" thickBot="1">
      <c r="C200" s="9" t="s">
        <v>144</v>
      </c>
      <c r="F200" s="39"/>
      <c r="G200" s="52">
        <f>G199+G198</f>
        <v>635101</v>
      </c>
      <c r="I200" s="50"/>
      <c r="J200" s="39"/>
      <c r="K200" s="39"/>
      <c r="L200" s="39"/>
    </row>
    <row r="201" spans="3:9" ht="13.5" thickTop="1">
      <c r="C201" s="48"/>
      <c r="G201" s="49"/>
      <c r="I201" s="50"/>
    </row>
    <row r="202" spans="3:13" ht="12.75">
      <c r="C202" s="48" t="s">
        <v>145</v>
      </c>
      <c r="G202" s="49"/>
      <c r="M202" s="50"/>
    </row>
    <row r="203" spans="3:13" ht="12.75">
      <c r="C203" s="4" t="s">
        <v>211</v>
      </c>
      <c r="G203" s="49">
        <v>39833</v>
      </c>
      <c r="M203" s="50"/>
    </row>
    <row r="204" spans="3:13" ht="12.75">
      <c r="C204" s="4" t="s">
        <v>146</v>
      </c>
      <c r="G204" s="49">
        <f>-G199</f>
        <v>75124</v>
      </c>
      <c r="M204" s="50"/>
    </row>
    <row r="205" spans="3:13" ht="12.75">
      <c r="C205" s="4" t="s">
        <v>19</v>
      </c>
      <c r="G205" s="19">
        <f>G204+G203</f>
        <v>114957</v>
      </c>
      <c r="M205" s="39"/>
    </row>
    <row r="206" spans="7:13" ht="12.75">
      <c r="G206" s="11"/>
      <c r="M206" s="39"/>
    </row>
    <row r="207" spans="3:13" ht="12.75">
      <c r="C207" s="48" t="s">
        <v>147</v>
      </c>
      <c r="G207" s="11"/>
      <c r="M207" s="39"/>
    </row>
    <row r="208" spans="3:13" ht="12.75">
      <c r="C208" s="4" t="s">
        <v>9</v>
      </c>
      <c r="G208" s="53">
        <v>18005</v>
      </c>
      <c r="M208" s="42"/>
    </row>
    <row r="209" spans="3:13" ht="12.75">
      <c r="C209" s="4" t="s">
        <v>148</v>
      </c>
      <c r="G209" s="54">
        <v>44677</v>
      </c>
      <c r="M209" s="42"/>
    </row>
    <row r="210" spans="3:13" ht="12.75">
      <c r="C210" s="4" t="s">
        <v>149</v>
      </c>
      <c r="G210" s="54">
        <v>140650</v>
      </c>
      <c r="M210" s="42"/>
    </row>
    <row r="211" spans="3:13" ht="12.75">
      <c r="C211" s="4" t="s">
        <v>19</v>
      </c>
      <c r="G211" s="55">
        <f>SUM(G208:G210)</f>
        <v>203332</v>
      </c>
      <c r="M211" s="42"/>
    </row>
    <row r="212" spans="3:13" ht="13.5" thickBot="1">
      <c r="C212" s="9" t="s">
        <v>150</v>
      </c>
      <c r="D212" s="9"/>
      <c r="E212" s="9"/>
      <c r="F212" s="9"/>
      <c r="G212" s="52">
        <f>G211+G205</f>
        <v>318289</v>
      </c>
      <c r="K212" s="44"/>
      <c r="M212" s="42"/>
    </row>
    <row r="213" spans="7:9" ht="13.5" thickTop="1">
      <c r="G213" s="49"/>
      <c r="I213" s="42"/>
    </row>
    <row r="214" spans="1:9" ht="12.75">
      <c r="A214" s="4">
        <v>13</v>
      </c>
      <c r="C214" s="9" t="s">
        <v>151</v>
      </c>
      <c r="H214" s="42"/>
      <c r="I214" s="42"/>
    </row>
    <row r="215" spans="3:9" ht="12.75">
      <c r="C215" s="4" t="s">
        <v>152</v>
      </c>
      <c r="G215" s="49"/>
      <c r="I215" s="42"/>
    </row>
    <row r="216" spans="3:12" ht="12.75" hidden="1">
      <c r="C216" s="34"/>
      <c r="D216" s="34"/>
      <c r="E216" s="34"/>
      <c r="F216" s="34"/>
      <c r="G216" s="34"/>
      <c r="H216" s="34"/>
      <c r="I216" s="34"/>
      <c r="J216" s="34"/>
      <c r="K216" s="34"/>
      <c r="L216" s="34"/>
    </row>
    <row r="217" spans="3:12" ht="12.75">
      <c r="C217" s="34"/>
      <c r="D217" s="34"/>
      <c r="E217" s="34"/>
      <c r="F217" s="34"/>
      <c r="G217" s="34"/>
      <c r="H217" s="34"/>
      <c r="I217" s="34"/>
      <c r="J217" s="34"/>
      <c r="K217" s="34"/>
      <c r="L217" s="34"/>
    </row>
    <row r="218" spans="1:7" ht="12.75">
      <c r="A218" s="4">
        <v>14</v>
      </c>
      <c r="C218" s="9" t="s">
        <v>153</v>
      </c>
      <c r="F218" s="39"/>
      <c r="G218" s="39"/>
    </row>
    <row r="219" spans="3:7" ht="12.75">
      <c r="C219" s="4" t="s">
        <v>154</v>
      </c>
      <c r="F219" s="39"/>
      <c r="G219" s="39"/>
    </row>
    <row r="220" spans="6:7" ht="12.75">
      <c r="F220" s="39"/>
      <c r="G220" s="39"/>
    </row>
    <row r="221" spans="1:11" ht="15.75" customHeight="1">
      <c r="A221" s="4">
        <v>15</v>
      </c>
      <c r="C221" s="9" t="s">
        <v>155</v>
      </c>
      <c r="G221" s="114"/>
      <c r="H221" s="114"/>
      <c r="I221" s="114"/>
      <c r="J221" s="114"/>
      <c r="K221" s="114"/>
    </row>
    <row r="222" spans="3:11" ht="13.5" customHeight="1">
      <c r="C222" s="9"/>
      <c r="G222" s="57"/>
      <c r="H222" s="57"/>
      <c r="I222" s="57"/>
      <c r="J222" s="57"/>
      <c r="K222" s="57"/>
    </row>
    <row r="223" spans="3:11" ht="12" customHeight="1">
      <c r="C223" s="9"/>
      <c r="G223" s="57"/>
      <c r="H223" s="57"/>
      <c r="I223" s="57"/>
      <c r="J223" s="57"/>
      <c r="K223" s="57"/>
    </row>
    <row r="224" spans="3:11" ht="15.75" hidden="1">
      <c r="C224" s="9"/>
      <c r="G224" s="57"/>
      <c r="H224" s="57"/>
      <c r="I224" s="57"/>
      <c r="J224" s="57"/>
      <c r="K224" s="57"/>
    </row>
    <row r="225" spans="3:11" ht="15.75" hidden="1">
      <c r="C225" s="9"/>
      <c r="G225" s="57"/>
      <c r="H225" s="57"/>
      <c r="I225" s="57"/>
      <c r="J225" s="57"/>
      <c r="K225" s="57"/>
    </row>
    <row r="226" spans="6:7" ht="12.75" hidden="1">
      <c r="F226" s="39"/>
      <c r="G226" s="39"/>
    </row>
    <row r="227" spans="1:3" ht="12.75">
      <c r="A227" s="4">
        <v>16</v>
      </c>
      <c r="C227" s="9" t="s">
        <v>156</v>
      </c>
    </row>
    <row r="228" ht="12.75">
      <c r="C228" s="4" t="s">
        <v>157</v>
      </c>
    </row>
    <row r="230" spans="1:3" ht="12.75">
      <c r="A230" s="4">
        <v>17</v>
      </c>
      <c r="C230" s="9" t="s">
        <v>158</v>
      </c>
    </row>
    <row r="231" spans="6:12" ht="12.75">
      <c r="F231" s="58" t="s">
        <v>29</v>
      </c>
      <c r="G231" s="58"/>
      <c r="H231" s="58"/>
      <c r="I231" s="2"/>
      <c r="J231" s="37"/>
      <c r="K231" s="37"/>
      <c r="L231" s="37"/>
    </row>
    <row r="232" spans="5:12" ht="12.75">
      <c r="E232" s="2" t="s">
        <v>83</v>
      </c>
      <c r="G232" s="2" t="s">
        <v>159</v>
      </c>
      <c r="I232" s="2"/>
      <c r="J232" s="37"/>
      <c r="K232" s="37"/>
      <c r="L232" s="37"/>
    </row>
    <row r="233" spans="5:12" ht="12.75">
      <c r="E233" s="62">
        <v>36525</v>
      </c>
      <c r="G233" s="111">
        <v>36433</v>
      </c>
      <c r="I233" s="2"/>
      <c r="J233" s="37"/>
      <c r="K233" s="37"/>
      <c r="L233" s="37"/>
    </row>
    <row r="234" spans="5:12" ht="12.75">
      <c r="E234" s="2" t="s">
        <v>3</v>
      </c>
      <c r="G234" s="2" t="s">
        <v>3</v>
      </c>
      <c r="I234" s="2"/>
      <c r="J234" s="37"/>
      <c r="K234" s="37"/>
      <c r="L234" s="37"/>
    </row>
    <row r="235" spans="3:12" ht="18.75" customHeight="1">
      <c r="C235" s="4" t="s">
        <v>16</v>
      </c>
      <c r="E235" s="59">
        <v>147852</v>
      </c>
      <c r="F235" s="11"/>
      <c r="G235" s="59">
        <v>103074.776</v>
      </c>
      <c r="I235" s="29"/>
      <c r="J235" s="60"/>
      <c r="K235" s="60"/>
      <c r="L235" s="60"/>
    </row>
    <row r="236" spans="3:12" ht="18.75" customHeight="1">
      <c r="C236" s="4" t="s">
        <v>160</v>
      </c>
      <c r="E236" s="31">
        <v>-51270</v>
      </c>
      <c r="F236" s="11"/>
      <c r="G236" s="31">
        <v>-31587</v>
      </c>
      <c r="I236" s="29"/>
      <c r="J236" s="39"/>
      <c r="K236" s="39"/>
      <c r="L236" s="39"/>
    </row>
    <row r="237" spans="3:12" ht="18.75" customHeight="1">
      <c r="C237" s="4" t="s">
        <v>161</v>
      </c>
      <c r="E237" s="31">
        <v>-51404</v>
      </c>
      <c r="F237" s="11"/>
      <c r="G237" s="31">
        <v>-31536.736</v>
      </c>
      <c r="I237" s="29"/>
      <c r="J237" s="39"/>
      <c r="K237" s="39"/>
      <c r="L237" s="39"/>
    </row>
    <row r="238" spans="5:7" ht="12.75">
      <c r="E238" s="11"/>
      <c r="F238" s="11"/>
      <c r="G238" s="11"/>
    </row>
    <row r="239" spans="5:7" ht="12.75">
      <c r="E239" s="11"/>
      <c r="F239" s="11"/>
      <c r="G239" s="11"/>
    </row>
    <row r="240" spans="5:7" ht="12.75">
      <c r="E240" s="11"/>
      <c r="F240" s="11"/>
      <c r="G240" s="11"/>
    </row>
    <row r="241" spans="5:7" ht="12.75">
      <c r="E241" s="11"/>
      <c r="F241" s="11"/>
      <c r="G241" s="11"/>
    </row>
    <row r="242" spans="5:7" ht="12.75">
      <c r="E242" s="11"/>
      <c r="F242" s="11"/>
      <c r="G242" s="11"/>
    </row>
    <row r="243" spans="5:7" ht="17.25" customHeight="1">
      <c r="E243" s="11"/>
      <c r="F243" s="11"/>
      <c r="G243" s="11"/>
    </row>
    <row r="244" spans="1:3" ht="12.75">
      <c r="A244" s="4">
        <v>18</v>
      </c>
      <c r="C244" s="9" t="s">
        <v>162</v>
      </c>
    </row>
    <row r="245" spans="3:12" ht="57" customHeight="1">
      <c r="C245" s="56"/>
      <c r="D245" s="56"/>
      <c r="E245" s="56"/>
      <c r="F245" s="56"/>
      <c r="G245" s="56"/>
      <c r="H245" s="56"/>
      <c r="I245" s="56"/>
      <c r="J245" s="56"/>
      <c r="K245" s="34"/>
      <c r="L245" s="34"/>
    </row>
    <row r="247" spans="1:3" ht="12.75">
      <c r="A247" s="4">
        <v>19</v>
      </c>
      <c r="C247" s="9" t="s">
        <v>163</v>
      </c>
    </row>
    <row r="248" spans="3:11" ht="81" customHeight="1">
      <c r="C248" s="56"/>
      <c r="D248" s="56"/>
      <c r="E248" s="56"/>
      <c r="F248" s="56"/>
      <c r="G248" s="56"/>
      <c r="H248" s="56"/>
      <c r="I248" s="56"/>
      <c r="J248" s="56"/>
      <c r="K248" s="34"/>
    </row>
    <row r="249" spans="3:11" ht="10.5" customHeight="1">
      <c r="C249" s="34"/>
      <c r="D249" s="34"/>
      <c r="E249" s="34"/>
      <c r="F249" s="34"/>
      <c r="G249" s="34"/>
      <c r="H249" s="34"/>
      <c r="I249" s="34"/>
      <c r="J249" s="34"/>
      <c r="K249" s="34"/>
    </row>
    <row r="250" spans="1:3" ht="12.75">
      <c r="A250" s="4">
        <v>20</v>
      </c>
      <c r="C250" s="9" t="s">
        <v>206</v>
      </c>
    </row>
    <row r="251" ht="12.75">
      <c r="C251" s="4" t="s">
        <v>187</v>
      </c>
    </row>
    <row r="253" spans="1:3" ht="12.75">
      <c r="A253" s="4">
        <v>21</v>
      </c>
      <c r="C253" s="9" t="s">
        <v>164</v>
      </c>
    </row>
    <row r="254" spans="3:12" ht="15" customHeight="1">
      <c r="C254" s="4" t="s">
        <v>165</v>
      </c>
      <c r="J254" s="56"/>
      <c r="K254" s="34"/>
      <c r="L254" s="34"/>
    </row>
    <row r="255" ht="15" customHeight="1"/>
    <row r="256" spans="1:3" ht="12.75">
      <c r="A256" s="4">
        <v>22</v>
      </c>
      <c r="C256" s="9" t="s">
        <v>202</v>
      </c>
    </row>
    <row r="257" spans="3:12" ht="12.75">
      <c r="C257" s="4" t="s">
        <v>209</v>
      </c>
      <c r="D257" s="34"/>
      <c r="E257" s="34"/>
      <c r="F257" s="34"/>
      <c r="G257" s="34"/>
      <c r="H257" s="34"/>
      <c r="I257" s="34"/>
      <c r="J257" s="34"/>
      <c r="K257" s="34"/>
      <c r="L257" s="34"/>
    </row>
    <row r="259" spans="4:9" ht="12.75">
      <c r="D259" s="40"/>
      <c r="E259" s="40"/>
      <c r="F259" s="40"/>
      <c r="G259" s="40"/>
      <c r="H259" s="40"/>
      <c r="I259" s="40"/>
    </row>
    <row r="260" spans="3:9" ht="12.75">
      <c r="C260" s="40"/>
      <c r="D260" s="40"/>
      <c r="E260" s="40"/>
      <c r="F260" s="40"/>
      <c r="G260" s="40"/>
      <c r="H260" s="3"/>
      <c r="I260" s="3"/>
    </row>
    <row r="261" spans="3:9" ht="12.75">
      <c r="C261" s="40" t="s">
        <v>208</v>
      </c>
      <c r="D261" s="40"/>
      <c r="E261" s="40"/>
      <c r="F261" s="40"/>
      <c r="G261" s="40"/>
      <c r="H261" s="40"/>
      <c r="I261" s="40"/>
    </row>
    <row r="262" spans="3:9" ht="12.75">
      <c r="C262" s="40"/>
      <c r="D262" s="40"/>
      <c r="E262" s="40"/>
      <c r="F262" s="40"/>
      <c r="G262" s="40"/>
      <c r="H262" s="40"/>
      <c r="I262" s="40"/>
    </row>
    <row r="263" spans="3:9" ht="12.75">
      <c r="C263" s="40"/>
      <c r="D263" s="40"/>
      <c r="E263" s="40"/>
      <c r="F263" s="40"/>
      <c r="G263" s="40"/>
      <c r="H263" s="40"/>
      <c r="I263" s="40"/>
    </row>
    <row r="264" spans="3:9" ht="12.75">
      <c r="C264" s="40"/>
      <c r="D264" s="40"/>
      <c r="E264" s="40"/>
      <c r="F264" s="40"/>
      <c r="G264" s="40"/>
      <c r="H264" s="40"/>
      <c r="I264" s="40"/>
    </row>
  </sheetData>
  <mergeCells count="18">
    <mergeCell ref="E8:G8"/>
    <mergeCell ref="I8:K8"/>
    <mergeCell ref="C110:J110"/>
    <mergeCell ref="C167:K167"/>
    <mergeCell ref="C168:K168"/>
    <mergeCell ref="C169:K169"/>
    <mergeCell ref="C122:D122"/>
    <mergeCell ref="C123:E123"/>
    <mergeCell ref="O7:P7"/>
    <mergeCell ref="C178:K178"/>
    <mergeCell ref="C180:K180"/>
    <mergeCell ref="G221:K221"/>
    <mergeCell ref="C182:K182"/>
    <mergeCell ref="C170:K170"/>
    <mergeCell ref="C172:K172"/>
    <mergeCell ref="C174:K174"/>
    <mergeCell ref="C176:K176"/>
    <mergeCell ref="C166:K166"/>
  </mergeCells>
  <printOptions horizontalCentered="1"/>
  <pageMargins left="0.25" right="0.25" top="0.5" bottom="0.5" header="0.5" footer="0.25"/>
  <pageSetup horizontalDpi="600" verticalDpi="600" orientation="portrait" paperSize="9" scale="82" r:id="rId2"/>
  <rowBreaks count="4" manualBreakCount="4">
    <brk id="63" max="11" man="1"/>
    <brk id="125" max="11" man="1"/>
    <brk id="173" max="11" man="1"/>
    <brk id="22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Chin Tze Neng</cp:lastModifiedBy>
  <cp:lastPrinted>2000-02-25T08:25:31Z</cp:lastPrinted>
  <dcterms:created xsi:type="dcterms:W3CDTF">2000-02-08T06:01:45Z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